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75" windowWidth="15465" windowHeight="8220" tabRatio="771"/>
  </bookViews>
  <sheets>
    <sheet name="GERENCIAMENTO" sheetId="1" r:id="rId1"/>
    <sheet name="CONTEXTO TST" sheetId="8" r:id="rId2"/>
    <sheet name="PROBABILIDADE" sheetId="2" r:id="rId3"/>
    <sheet name="IMPACTO" sheetId="3" r:id="rId4"/>
    <sheet name="NÍVEL DO RISCO" sheetId="4" r:id="rId5"/>
    <sheet name="TIPO DE RESPOSTA" sheetId="5" r:id="rId6"/>
    <sheet name="CONTINGÊNCIA" sheetId="6" r:id="rId7"/>
    <sheet name="IDENTIFICAÇÃO DO RISCO" sheetId="7" r:id="rId8"/>
    <sheet name="EFICÁCIA DO CONTROLE" sheetId="9" r:id="rId9"/>
  </sheets>
  <definedNames>
    <definedName name="_xlnm._FilterDatabase" localSheetId="0" hidden="1">GERENCIAMENTO!$B$6:$AF$6</definedName>
    <definedName name="Eficacia">GERENCIAMENTO!$L$7:$L$66</definedName>
    <definedName name="Negativo">GERENCIAMENTO!$I$190:$I$194</definedName>
    <definedName name="Positivo">GERENCIAMENTO!$J$190:$J$192</definedName>
    <definedName name="TipoRisco">GERENCIAMENTO!$H$190:$H$191</definedName>
  </definedNames>
  <calcPr calcId="144525"/>
</workbook>
</file>

<file path=xl/calcChain.xml><?xml version="1.0" encoding="utf-8"?>
<calcChain xmlns="http://schemas.openxmlformats.org/spreadsheetml/2006/main">
  <c r="X9" i="1" l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8" i="1"/>
  <c r="V125" i="1" l="1"/>
  <c r="S125" i="1"/>
  <c r="P125" i="1"/>
  <c r="M125" i="1"/>
  <c r="V124" i="1"/>
  <c r="S124" i="1"/>
  <c r="P124" i="1"/>
  <c r="M124" i="1"/>
  <c r="V123" i="1"/>
  <c r="S123" i="1"/>
  <c r="P123" i="1"/>
  <c r="M123" i="1"/>
  <c r="V122" i="1"/>
  <c r="S122" i="1"/>
  <c r="P122" i="1"/>
  <c r="M122" i="1"/>
  <c r="V121" i="1"/>
  <c r="S121" i="1"/>
  <c r="P121" i="1"/>
  <c r="M121" i="1"/>
  <c r="V120" i="1"/>
  <c r="S120" i="1"/>
  <c r="P120" i="1"/>
  <c r="M120" i="1"/>
  <c r="V119" i="1"/>
  <c r="S119" i="1"/>
  <c r="P119" i="1"/>
  <c r="M119" i="1"/>
  <c r="V118" i="1"/>
  <c r="S118" i="1"/>
  <c r="P118" i="1"/>
  <c r="M118" i="1"/>
  <c r="V117" i="1"/>
  <c r="S117" i="1"/>
  <c r="P117" i="1"/>
  <c r="M117" i="1"/>
  <c r="V116" i="1"/>
  <c r="S116" i="1"/>
  <c r="P116" i="1"/>
  <c r="M116" i="1"/>
  <c r="V115" i="1"/>
  <c r="S115" i="1"/>
  <c r="P115" i="1"/>
  <c r="M115" i="1"/>
  <c r="V114" i="1"/>
  <c r="S114" i="1"/>
  <c r="P114" i="1"/>
  <c r="M114" i="1"/>
  <c r="V113" i="1"/>
  <c r="S113" i="1"/>
  <c r="P113" i="1"/>
  <c r="M113" i="1"/>
  <c r="V112" i="1"/>
  <c r="S112" i="1"/>
  <c r="P112" i="1"/>
  <c r="M112" i="1"/>
  <c r="V111" i="1"/>
  <c r="S111" i="1"/>
  <c r="P111" i="1"/>
  <c r="M111" i="1"/>
  <c r="V110" i="1"/>
  <c r="S110" i="1"/>
  <c r="P110" i="1"/>
  <c r="M110" i="1"/>
  <c r="V109" i="1"/>
  <c r="S109" i="1"/>
  <c r="P109" i="1"/>
  <c r="M109" i="1"/>
  <c r="V108" i="1"/>
  <c r="S108" i="1"/>
  <c r="P108" i="1"/>
  <c r="M108" i="1"/>
  <c r="V107" i="1"/>
  <c r="S107" i="1"/>
  <c r="P107" i="1"/>
  <c r="M107" i="1"/>
  <c r="V106" i="1"/>
  <c r="S106" i="1"/>
  <c r="P106" i="1"/>
  <c r="M106" i="1"/>
  <c r="V105" i="1"/>
  <c r="S105" i="1"/>
  <c r="P105" i="1"/>
  <c r="M105" i="1"/>
  <c r="V104" i="1"/>
  <c r="S104" i="1"/>
  <c r="P104" i="1"/>
  <c r="M104" i="1"/>
  <c r="V103" i="1"/>
  <c r="S103" i="1"/>
  <c r="P103" i="1"/>
  <c r="M103" i="1"/>
  <c r="V102" i="1"/>
  <c r="S102" i="1"/>
  <c r="P102" i="1"/>
  <c r="M102" i="1"/>
  <c r="V101" i="1"/>
  <c r="S101" i="1"/>
  <c r="P101" i="1"/>
  <c r="M101" i="1"/>
  <c r="V100" i="1"/>
  <c r="S100" i="1"/>
  <c r="P100" i="1"/>
  <c r="M100" i="1"/>
  <c r="V99" i="1"/>
  <c r="S99" i="1"/>
  <c r="P99" i="1"/>
  <c r="M99" i="1"/>
  <c r="V98" i="1"/>
  <c r="S98" i="1"/>
  <c r="P98" i="1"/>
  <c r="M98" i="1"/>
  <c r="V97" i="1"/>
  <c r="S97" i="1"/>
  <c r="P97" i="1"/>
  <c r="M97" i="1"/>
  <c r="V96" i="1"/>
  <c r="S96" i="1"/>
  <c r="P96" i="1"/>
  <c r="M96" i="1"/>
  <c r="V95" i="1"/>
  <c r="S95" i="1"/>
  <c r="P95" i="1"/>
  <c r="M95" i="1"/>
  <c r="V94" i="1"/>
  <c r="S94" i="1"/>
  <c r="P94" i="1"/>
  <c r="M94" i="1"/>
  <c r="V93" i="1"/>
  <c r="S93" i="1"/>
  <c r="P93" i="1"/>
  <c r="M93" i="1"/>
  <c r="V92" i="1"/>
  <c r="S92" i="1"/>
  <c r="P92" i="1"/>
  <c r="M92" i="1"/>
  <c r="V91" i="1"/>
  <c r="S91" i="1"/>
  <c r="P91" i="1"/>
  <c r="M91" i="1"/>
  <c r="V90" i="1"/>
  <c r="S90" i="1"/>
  <c r="P90" i="1"/>
  <c r="M90" i="1"/>
  <c r="V89" i="1"/>
  <c r="S89" i="1"/>
  <c r="P89" i="1"/>
  <c r="M89" i="1"/>
  <c r="V88" i="1"/>
  <c r="S88" i="1"/>
  <c r="P88" i="1"/>
  <c r="M88" i="1"/>
  <c r="V87" i="1"/>
  <c r="S87" i="1"/>
  <c r="P87" i="1"/>
  <c r="M87" i="1"/>
  <c r="V86" i="1"/>
  <c r="S86" i="1"/>
  <c r="P86" i="1"/>
  <c r="M86" i="1"/>
  <c r="V85" i="1"/>
  <c r="S85" i="1"/>
  <c r="P85" i="1"/>
  <c r="M85" i="1"/>
  <c r="V84" i="1"/>
  <c r="S84" i="1"/>
  <c r="P84" i="1"/>
  <c r="M84" i="1"/>
  <c r="V83" i="1"/>
  <c r="S83" i="1"/>
  <c r="P83" i="1"/>
  <c r="M83" i="1"/>
  <c r="V82" i="1"/>
  <c r="S82" i="1"/>
  <c r="P82" i="1"/>
  <c r="M82" i="1"/>
  <c r="V81" i="1"/>
  <c r="S81" i="1"/>
  <c r="P81" i="1"/>
  <c r="M81" i="1"/>
  <c r="V80" i="1"/>
  <c r="S80" i="1"/>
  <c r="P80" i="1"/>
  <c r="M80" i="1"/>
  <c r="V79" i="1"/>
  <c r="S79" i="1"/>
  <c r="P79" i="1"/>
  <c r="M79" i="1"/>
  <c r="V78" i="1"/>
  <c r="S78" i="1"/>
  <c r="P78" i="1"/>
  <c r="M78" i="1"/>
  <c r="V77" i="1"/>
  <c r="S77" i="1"/>
  <c r="P77" i="1"/>
  <c r="M77" i="1"/>
  <c r="V76" i="1"/>
  <c r="S76" i="1"/>
  <c r="P76" i="1"/>
  <c r="M76" i="1"/>
  <c r="V75" i="1"/>
  <c r="S75" i="1"/>
  <c r="P75" i="1"/>
  <c r="M75" i="1"/>
  <c r="V74" i="1"/>
  <c r="S74" i="1"/>
  <c r="P74" i="1"/>
  <c r="M74" i="1"/>
  <c r="V73" i="1"/>
  <c r="S73" i="1"/>
  <c r="P73" i="1"/>
  <c r="M73" i="1"/>
  <c r="V72" i="1"/>
  <c r="S72" i="1"/>
  <c r="P72" i="1"/>
  <c r="M72" i="1"/>
  <c r="V71" i="1"/>
  <c r="S71" i="1"/>
  <c r="P71" i="1"/>
  <c r="M71" i="1"/>
  <c r="V70" i="1"/>
  <c r="S70" i="1"/>
  <c r="P70" i="1"/>
  <c r="M70" i="1"/>
  <c r="V69" i="1"/>
  <c r="S69" i="1"/>
  <c r="P69" i="1"/>
  <c r="M69" i="1"/>
  <c r="V68" i="1"/>
  <c r="S68" i="1"/>
  <c r="P68" i="1"/>
  <c r="M68" i="1"/>
  <c r="V67" i="1"/>
  <c r="S67" i="1"/>
  <c r="P67" i="1"/>
  <c r="M67" i="1"/>
  <c r="V66" i="1"/>
  <c r="S66" i="1"/>
  <c r="P66" i="1"/>
  <c r="M66" i="1"/>
  <c r="V65" i="1"/>
  <c r="S65" i="1"/>
  <c r="P65" i="1"/>
  <c r="M65" i="1"/>
  <c r="V64" i="1"/>
  <c r="S64" i="1"/>
  <c r="P64" i="1"/>
  <c r="M64" i="1"/>
  <c r="V63" i="1"/>
  <c r="S63" i="1"/>
  <c r="P63" i="1"/>
  <c r="M63" i="1"/>
  <c r="V62" i="1"/>
  <c r="S62" i="1"/>
  <c r="P62" i="1"/>
  <c r="M62" i="1"/>
  <c r="V61" i="1"/>
  <c r="S61" i="1"/>
  <c r="P61" i="1"/>
  <c r="M61" i="1"/>
  <c r="V60" i="1"/>
  <c r="S60" i="1"/>
  <c r="P60" i="1"/>
  <c r="M60" i="1"/>
  <c r="V59" i="1"/>
  <c r="S59" i="1"/>
  <c r="P59" i="1"/>
  <c r="M59" i="1"/>
  <c r="V58" i="1"/>
  <c r="S58" i="1"/>
  <c r="P58" i="1"/>
  <c r="M58" i="1"/>
  <c r="V57" i="1"/>
  <c r="S57" i="1"/>
  <c r="P57" i="1"/>
  <c r="M57" i="1"/>
  <c r="V56" i="1"/>
  <c r="S56" i="1"/>
  <c r="P56" i="1"/>
  <c r="M56" i="1"/>
  <c r="V55" i="1"/>
  <c r="S55" i="1"/>
  <c r="P55" i="1"/>
  <c r="M55" i="1"/>
  <c r="V54" i="1"/>
  <c r="S54" i="1"/>
  <c r="P54" i="1"/>
  <c r="M54" i="1"/>
  <c r="V53" i="1"/>
  <c r="S53" i="1"/>
  <c r="P53" i="1"/>
  <c r="M53" i="1"/>
  <c r="V52" i="1"/>
  <c r="S52" i="1"/>
  <c r="P52" i="1"/>
  <c r="M52" i="1"/>
  <c r="V51" i="1"/>
  <c r="S51" i="1"/>
  <c r="P51" i="1"/>
  <c r="M51" i="1"/>
  <c r="V50" i="1"/>
  <c r="S50" i="1"/>
  <c r="P50" i="1"/>
  <c r="M50" i="1"/>
  <c r="V49" i="1"/>
  <c r="S49" i="1"/>
  <c r="P49" i="1"/>
  <c r="M49" i="1"/>
  <c r="V48" i="1"/>
  <c r="S48" i="1"/>
  <c r="P48" i="1"/>
  <c r="M48" i="1"/>
  <c r="V47" i="1"/>
  <c r="S47" i="1"/>
  <c r="P47" i="1"/>
  <c r="M47" i="1"/>
  <c r="V46" i="1"/>
  <c r="S46" i="1"/>
  <c r="P46" i="1"/>
  <c r="M46" i="1"/>
  <c r="V45" i="1"/>
  <c r="S45" i="1"/>
  <c r="P45" i="1"/>
  <c r="M45" i="1"/>
  <c r="V44" i="1"/>
  <c r="S44" i="1"/>
  <c r="P44" i="1"/>
  <c r="M44" i="1"/>
  <c r="V43" i="1"/>
  <c r="S43" i="1"/>
  <c r="P43" i="1"/>
  <c r="M43" i="1"/>
  <c r="V42" i="1"/>
  <c r="S42" i="1"/>
  <c r="P42" i="1"/>
  <c r="M42" i="1"/>
  <c r="V41" i="1"/>
  <c r="S41" i="1"/>
  <c r="P41" i="1"/>
  <c r="M41" i="1"/>
  <c r="V40" i="1"/>
  <c r="S40" i="1"/>
  <c r="P40" i="1"/>
  <c r="M40" i="1"/>
  <c r="V39" i="1"/>
  <c r="S39" i="1"/>
  <c r="P39" i="1"/>
  <c r="M39" i="1"/>
  <c r="V38" i="1"/>
  <c r="S38" i="1"/>
  <c r="P38" i="1"/>
  <c r="M38" i="1"/>
  <c r="V37" i="1"/>
  <c r="S37" i="1"/>
  <c r="P37" i="1"/>
  <c r="M37" i="1"/>
  <c r="V36" i="1"/>
  <c r="S36" i="1"/>
  <c r="P36" i="1"/>
  <c r="M36" i="1"/>
  <c r="V35" i="1"/>
  <c r="S35" i="1"/>
  <c r="P35" i="1"/>
  <c r="M35" i="1"/>
  <c r="V34" i="1"/>
  <c r="S34" i="1"/>
  <c r="P34" i="1"/>
  <c r="M34" i="1"/>
  <c r="V33" i="1"/>
  <c r="S33" i="1"/>
  <c r="P33" i="1"/>
  <c r="M33" i="1"/>
  <c r="V32" i="1"/>
  <c r="S32" i="1"/>
  <c r="P32" i="1"/>
  <c r="M32" i="1"/>
  <c r="V31" i="1"/>
  <c r="S31" i="1"/>
  <c r="P31" i="1"/>
  <c r="M31" i="1"/>
  <c r="V30" i="1"/>
  <c r="S30" i="1"/>
  <c r="P30" i="1"/>
  <c r="M30" i="1"/>
  <c r="V29" i="1"/>
  <c r="S29" i="1"/>
  <c r="P29" i="1"/>
  <c r="M29" i="1"/>
  <c r="V28" i="1"/>
  <c r="S28" i="1"/>
  <c r="P28" i="1"/>
  <c r="M28" i="1"/>
  <c r="V27" i="1"/>
  <c r="S27" i="1"/>
  <c r="P27" i="1"/>
  <c r="M27" i="1"/>
  <c r="V26" i="1"/>
  <c r="S26" i="1"/>
  <c r="P26" i="1"/>
  <c r="M26" i="1"/>
  <c r="V25" i="1"/>
  <c r="S25" i="1"/>
  <c r="P25" i="1"/>
  <c r="M25" i="1"/>
  <c r="V24" i="1"/>
  <c r="S24" i="1"/>
  <c r="P24" i="1"/>
  <c r="M24" i="1"/>
  <c r="V23" i="1"/>
  <c r="S23" i="1"/>
  <c r="P23" i="1"/>
  <c r="M23" i="1"/>
  <c r="V22" i="1"/>
  <c r="S22" i="1"/>
  <c r="P22" i="1"/>
  <c r="M22" i="1"/>
  <c r="V21" i="1"/>
  <c r="S21" i="1"/>
  <c r="P21" i="1"/>
  <c r="M21" i="1"/>
  <c r="V20" i="1"/>
  <c r="S20" i="1"/>
  <c r="P20" i="1"/>
  <c r="M20" i="1"/>
  <c r="V19" i="1"/>
  <c r="S19" i="1"/>
  <c r="P19" i="1"/>
  <c r="M19" i="1"/>
  <c r="V18" i="1"/>
  <c r="S18" i="1"/>
  <c r="P18" i="1"/>
  <c r="M18" i="1"/>
  <c r="V17" i="1"/>
  <c r="S17" i="1"/>
  <c r="P17" i="1"/>
  <c r="M17" i="1"/>
  <c r="V16" i="1"/>
  <c r="S16" i="1"/>
  <c r="P16" i="1"/>
  <c r="M16" i="1"/>
  <c r="V15" i="1"/>
  <c r="S15" i="1"/>
  <c r="P15" i="1"/>
  <c r="M15" i="1"/>
  <c r="V14" i="1"/>
  <c r="S14" i="1"/>
  <c r="P14" i="1"/>
  <c r="M14" i="1"/>
  <c r="V13" i="1"/>
  <c r="S13" i="1"/>
  <c r="P13" i="1"/>
  <c r="M13" i="1"/>
  <c r="V12" i="1"/>
  <c r="S12" i="1"/>
  <c r="P12" i="1"/>
  <c r="M12" i="1"/>
  <c r="V11" i="1"/>
  <c r="S11" i="1"/>
  <c r="P11" i="1"/>
  <c r="M11" i="1"/>
  <c r="V10" i="1"/>
  <c r="S10" i="1"/>
  <c r="P10" i="1"/>
  <c r="M10" i="1"/>
  <c r="V9" i="1"/>
  <c r="S9" i="1"/>
  <c r="P9" i="1"/>
  <c r="M9" i="1"/>
  <c r="V8" i="1"/>
  <c r="S8" i="1"/>
  <c r="P8" i="1"/>
  <c r="M8" i="1"/>
  <c r="M7" i="1"/>
  <c r="W8" i="1" l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S7" i="1"/>
  <c r="V7" i="1"/>
  <c r="P7" i="1"/>
  <c r="W7" i="1" l="1"/>
  <c r="X7" i="1" s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 l="1"/>
  <c r="J8" i="1"/>
  <c r="J7" i="1" l="1"/>
</calcChain>
</file>

<file path=xl/comments1.xml><?xml version="1.0" encoding="utf-8"?>
<comments xmlns="http://schemas.openxmlformats.org/spreadsheetml/2006/main">
  <authors>
    <author>ASPP</author>
    <author>TST</author>
    <author>c041667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 xml:space="preserve">CONJUNTO DE INFORMAÇÕES DA IDENTIFICAÇÃO DOS RISCOS DO PROJETO.
VEJA NA ABA "IDENTIFICAÇÃO DE RISCO" AS CARACTERÍSTICAS DAS TÉCNICAS DE IDENTIFICAÇÃO.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" authorId="1">
      <text>
        <r>
          <rPr>
            <b/>
            <sz val="9"/>
            <color indexed="81"/>
            <rFont val="Tahoma"/>
            <family val="2"/>
          </rPr>
          <t>CONJUNTO DE INFORMAÇÕES DA ANÁLISE DE CADA UM DOS RISCOS DO PROJETO.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" authorId="1">
      <text>
        <r>
          <rPr>
            <b/>
            <sz val="9"/>
            <color indexed="81"/>
            <rFont val="Tahoma"/>
            <family val="2"/>
          </rPr>
          <t xml:space="preserve">Conjunto de atividades, planos, métodos, indicadores e procedimentos interligados, estabelecidos com vistas a assegurar que os objetivos das unidades da Secretaria do Tribunal sejam alcançados, evidenciando eventuais desvios.
</t>
        </r>
      </text>
    </comment>
    <comment ref="W4" authorId="1">
      <text>
        <r>
          <rPr>
            <b/>
            <sz val="9"/>
            <color indexed="81"/>
            <rFont val="Tahoma"/>
            <family val="2"/>
          </rPr>
          <t>O RISCO RESIDUAL É O RESULTADO DO PRODUTO DO NÍVEL DO RISCOS IMPACTO PELA EFICÁCIA DO CONTROLE EXISTENTE.
SERÁ DETERMINADO AUTOMATICAMENTE E PODERÁ ASSUMIR OS SEGUINTES VALORES:
EXTREMO
ALTO
MÉDIO
BAIXO
VEJA NA ABA "NÍVEL DE RISCO" A DESCRIÇÃO
DE CADA VALOR E AS DIRETRIZES DE RESPOSTA.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4" authorId="1">
      <text>
        <r>
          <rPr>
            <b/>
            <sz val="9"/>
            <color indexed="81"/>
            <rFont val="Tahoma"/>
            <family val="2"/>
          </rPr>
          <t>CONJUNTO DE INFORMAÇÕES DAS RESPOSTAS PARA CADA UM DOS RISCOS DO PROJETO.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4" authorId="1">
      <text>
        <r>
          <rPr>
            <b/>
            <sz val="9"/>
            <color indexed="81"/>
            <rFont val="Tahoma"/>
            <family val="2"/>
          </rPr>
          <t>CONJUNTO DE INFORMAÇÕES DE CADA UM DOS MONITORAMENTOS DE RISCO REALIZADOS PARA CADA UM DOS RISCOS DO PROJETO.
TODOS OS RISCOS PRECISAM SER ANALISADOS A CADA MONITORAMENTO.
UM RISCO SÓ NÃO PRECISA SER MONITORADO QUANDO ESTIVER COM O STATUS "FECHADO".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4" authorId="1">
      <text>
        <r>
          <rPr>
            <b/>
            <sz val="9"/>
            <color indexed="81"/>
            <rFont val="Tahoma"/>
            <family val="2"/>
          </rPr>
          <t>CONJUNTO DE INFORMAÇÕES DE CADA UM DOS MONITORAMENTOS DE RISCO REALIZADOS PARA CADA UM DOS RISCOS DO PROJETO.
TODOS OS RISCOS PRECISAM SER ANALISADOS A CADA MONITORAMENTO.
UM RISCO SÓ NÃO PRECISA SER MONITORADO QUANDO ESTIVER COM O STATUS "FECHADO".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4" authorId="1">
      <text>
        <r>
          <rPr>
            <b/>
            <sz val="9"/>
            <color indexed="81"/>
            <rFont val="Tahoma"/>
            <family val="2"/>
          </rPr>
          <t>CONJUNTO DE INFORMAÇÕES DE CADA UM DOS MONITORAMENTOS DE RISCO REALIZADOS PARA CADA UM DOS RISCOS DO PROJETO.
TODOS OS RISCOS PRECISAM SER ANALISADOS A CADA MONITORAMENTO.
UM RISCO SÓ NÃO PRECISA SER MONITORADO QUANDO ESTIVER COM O STATUS "FECHADO".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4" authorId="1">
      <text>
        <r>
          <rPr>
            <b/>
            <sz val="9"/>
            <color indexed="81"/>
            <rFont val="Tahoma"/>
            <family val="2"/>
          </rPr>
          <t>CONJUNTO DE INFORMAÇÕES DE CADA UM DOS MONITORAMENTOS DE RISCO REALIZADOS PARA CADA UM DOS RISCOS DO PROJETO.
TODOS OS RISCOS PRECISAM SER ANALISADOS A CADA MONITORAMENTO.
UM RISCO SÓ NÃO PRECISA SER MONITORADO QUANDO ESTIVER COM O STATUS "FECHADO".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S4" authorId="1">
      <text>
        <r>
          <rPr>
            <b/>
            <sz val="9"/>
            <color indexed="81"/>
            <rFont val="Tahoma"/>
            <family val="2"/>
          </rPr>
          <t>CONJUNTO DE INFORMAÇÕES DE CADA UM DOS MONITORAMENTOS DE RISCO REALIZADOS PARA CADA UM DOS RISCOS DO PROJETO.
TODOS OS RISCOS PRECISAM SER ANALISADOS A CADA MONITORAMENTO.
UM RISCO SÓ NÃO PRECISA SER MONITORADO QUANDO ESTIVER COM O STATUS "FECHADO".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4" authorId="1">
      <text>
        <r>
          <rPr>
            <b/>
            <sz val="9"/>
            <color indexed="81"/>
            <rFont val="Tahoma"/>
            <family val="2"/>
          </rPr>
          <t>CONJUNTO DE INFORMAÇÕES DE CADA UM DOS MONITORAMENTOS DE RISCO REALIZADOS PARA CADA UM DOS RISCOS DO PROJETO.
TODOS OS RISCOS PRECISAM SER ANALISADOS A CADA MONITORAMENTO.
UM RISCO SÓ NÃO PRECISA SER MONITORADO QUANDO ESTIVER COM O STATUS "FECHADO".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A4" authorId="1">
      <text>
        <r>
          <rPr>
            <b/>
            <sz val="9"/>
            <color indexed="81"/>
            <rFont val="Tahoma"/>
            <family val="2"/>
          </rPr>
          <t>CONJUNTO DE INFORMAÇÕES DE CADA UM DOS MONITORAMENTOS DE RISCO REALIZADOS PARA CADA UM DOS RISCOS DO PROJETO.
TODOS OS RISCOS PRECISAM SER ANALISADOS A CADA MONITORAMENTO.
UM RISCO SÓ NÃO PRECISA SER MONITORADO QUANDO ESTIVER COM O STATUS "FECHADO".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E4" authorId="1">
      <text>
        <r>
          <rPr>
            <b/>
            <sz val="9"/>
            <color indexed="81"/>
            <rFont val="Tahoma"/>
            <family val="2"/>
          </rPr>
          <t>CONJUNTO DE INFORMAÇÕES DE CADA UM DOS MONITORAMENTOS DE RISCO REALIZADOS PARA CADA UM DOS RISCOS DO PROJETO.
TODOS OS RISCOS PRECISAM SER ANALISADOS A CADA MONITORAMENTO.
UM RISCO SÓ NÃO PRECISA SER MONITORADO QUANDO ESTIVER COM O STATUS "FECHADO".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I4" authorId="1">
      <text>
        <r>
          <rPr>
            <b/>
            <sz val="9"/>
            <color indexed="81"/>
            <rFont val="Tahoma"/>
            <family val="2"/>
          </rPr>
          <t>CONJUNTO DE INFORMAÇÕES DE CADA UM DOS MONITORAMENTOS DE RISCO REALIZADOS PARA CADA UM DOS RISCOS DO PROJETO.
TODOS OS RISCOS PRECISAM SER ANALISADOS A CADA MONITORAMENTO.
UM RISCO SÓ NÃO PRECISA SER MONITORADO QUANDO ESTIVER COM O STATUS "FECHADO".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M4" authorId="1">
      <text>
        <r>
          <rPr>
            <b/>
            <sz val="9"/>
            <color indexed="81"/>
            <rFont val="Tahoma"/>
            <family val="2"/>
          </rPr>
          <t>CONJUNTO DE INFORMAÇÕES DE CADA UM DOS MONITORAMENTOS DE RISCO REALIZADOS PARA CADA UM DOS RISCOS DO PROJETO.
TODOS OS RISCOS PRECISAM SER ANALISADOS A CADA MONITORAMENTO.
UM RISCO SÓ NÃO PRECISA SER MONITORADO QUANDO ESTIVER COM O STATUS "FECHADO".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Q4" authorId="1">
      <text>
        <r>
          <rPr>
            <b/>
            <sz val="9"/>
            <color indexed="81"/>
            <rFont val="Tahoma"/>
            <family val="2"/>
          </rPr>
          <t>CONJUNTO DE INFORMAÇÕES DE CADA UM DOS MONITORAMENTOS DE RISCO REALIZADOS PARA CADA UM DOS RISCOS DO PROJETO.
TODOS OS RISCOS PRECISAM SER ANALISADOS A CADA MONITORAMENTO.
UM RISCO SÓ NÃO PRECISA SER MONITORADO QUANDO ESTIVER COM O STATUS "FECHADO".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U4" authorId="1">
      <text>
        <r>
          <rPr>
            <b/>
            <sz val="9"/>
            <color indexed="81"/>
            <rFont val="Tahoma"/>
            <family val="2"/>
          </rPr>
          <t>CONJUNTO DE INFORMAÇÕES DE CADA UM DOS MONITORAMENTOS DE RISCO REALIZADOS PARA CADA UM DOS RISCOS DO PROJETO.
TODOS OS RISCOS PRECISAM SER ANALISADOS A CADA MONITORAMENTO.
UM RISCO SÓ NÃO PRECISA SER MONITORADO QUANDO ESTIVER COM O STATUS "FECHADO".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Y4" authorId="1">
      <text>
        <r>
          <rPr>
            <b/>
            <sz val="9"/>
            <color indexed="81"/>
            <rFont val="Tahoma"/>
            <family val="2"/>
          </rPr>
          <t>CONJUNTO DE INFORMAÇÕES DE CADA UM DOS MONITORAMENTOS DE RISCO REALIZADOS PARA CADA UM DOS RISCOS DO PROJETO.
TODOS OS RISCOS PRECISAM SER ANALISADOS A CADA MONITORAMENTO.
UM RISCO SÓ NÃO PRECISA SER MONITORADO QUANDO ESTIVER COM O STATUS "FECHADO".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C4" authorId="1">
      <text>
        <r>
          <rPr>
            <b/>
            <sz val="9"/>
            <color indexed="81"/>
            <rFont val="Tahoma"/>
            <family val="2"/>
          </rPr>
          <t>CONJUNTO DE INFORMAÇÕES DE CADA UM DOS MONITORAMENTOS DE RISCO REALIZADOS PARA CADA UM DOS RISCOS DO PROJETO.
TODOS OS RISCOS PRECISAM SER ANALISADOS A CADA MONITORAMENTO.
UM RISCO SÓ NÃO PRECISA SER MONITORADO QUANDO ESTIVER COM O STATUS "FECHADO".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G4" authorId="1">
      <text>
        <r>
          <rPr>
            <b/>
            <sz val="9"/>
            <color indexed="81"/>
            <rFont val="Tahoma"/>
            <family val="2"/>
          </rPr>
          <t>CONJUNTO DE INFORMAÇÕES DE CADA UM DOS MONITORAMENTOS DE RISCO REALIZADOS PARA CADA UM DOS RISCOS DO PROJETO.
TODOS OS RISCOS PRECISAM SER ANALISADOS A CADA MONITORAMENTO.
UM RISCO SÓ NÃO PRECISA SER MONITORADO QUANDO ESTIVER COM O STATUS "FECHADO".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K4" authorId="1">
      <text>
        <r>
          <rPr>
            <b/>
            <sz val="9"/>
            <color indexed="81"/>
            <rFont val="Tahoma"/>
            <family val="2"/>
          </rPr>
          <t>CONJUNTO DE INFORMAÇÕES DE CADA UM DOS MONITORAMENTOS DE RISCO REALIZADOS PARA CADA UM DOS RISCOS DO PROJETO.
TODOS OS RISCOS PRECISAM SER ANALISADOS A CADA MONITORAMENTO.
UM RISCO SÓ NÃO PRECISA SER MONITORADO QUANDO ESTIVER COM O STATUS "FECHADO".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" authorId="1">
      <text>
        <r>
          <rPr>
            <b/>
            <sz val="9"/>
            <color indexed="81"/>
            <rFont val="Tahoma"/>
            <family val="2"/>
          </rPr>
          <t>NÚMERO SEQUENCIAL QUE IDENTIFICA O RISCO</t>
        </r>
      </text>
    </comment>
    <comment ref="B5" authorId="1">
      <text>
        <r>
          <rPr>
            <b/>
            <sz val="9"/>
            <color indexed="81"/>
            <rFont val="Tahoma"/>
            <family val="2"/>
          </rPr>
          <t>ESTE CAMPO DEVE SER PREENCHIDO DE ACORDO COM O CONTEXTO DE RISCOS DO TST (V. ABA "CONTEXTO TST"). PREENCHER SOMENTE O ÚLTIMO NÍVEL DO CONTEXTO, P. EX., CASO A CATEGORIA DO RISCO SEJA "EXTERNO", COM SUBCATEGORIA "CONTROLES FÍSICOS", COM O TERCEIRO NÍVEL "1.4.1 CONTROLES DE SEGURANÇA FÍSICA", PREENCHER SOMENTE "CONTROLES DE SEGURANÇA FÍSICA".</t>
        </r>
      </text>
    </comment>
    <comment ref="C5" authorId="1">
      <text>
        <r>
          <rPr>
            <b/>
            <sz val="9"/>
            <color indexed="81"/>
            <rFont val="Tahoma"/>
            <family val="2"/>
          </rPr>
          <t>O RISCO DEVE SER DESCRITO UTILIZANDO SINTAXE QUE EXPLICITE "CAUSA", "EVENTO" E "CONSEQUÊNCIA". PARA TANTO, SUGERE-SE A SEGUINTE SINTAXE:
--&gt; Devido a [CAUSA], poderá haver [EVENTO], o que poderá ocasionar [CONSEQUÊNCIA].
EXEMPLO: 
--&gt; Devido a concorrência com outras atividades, poderá haver indisponibilidade da equipe de instalação, o que poderá ocasionar atraso na entrega do produto final. 
DICAS PARA DESCREVER UM RISCO ADEQUADAMENTE
• Não inclua perguntas
• Não inclua respostas aos riscos
• Use sentenças completas
• Seja o mais específico possível
• Formule o risco e a área de impacto
• Pense na habilidade futura de se quantificar o impacto</t>
        </r>
      </text>
    </comment>
    <comment ref="F5" authorId="1">
      <text>
        <r>
          <rPr>
            <b/>
            <sz val="9"/>
            <color indexed="81"/>
            <rFont val="Tahoma"/>
            <family val="2"/>
          </rPr>
          <t>DATA EM QUE O RISCO FOI IDENTIFICADO.</t>
        </r>
      </text>
    </comment>
    <comment ref="G5" authorId="2">
      <text>
        <r>
          <rPr>
            <b/>
            <sz val="9"/>
            <color indexed="81"/>
            <rFont val="Tahoma"/>
            <family val="2"/>
          </rPr>
          <t xml:space="preserve">Especifica se o risco é positivo ou negativo. Se positivo, as respostas possíveis são: aceitar e explorar
</t>
        </r>
      </text>
    </comment>
    <comment ref="H5" authorId="1">
      <text>
        <r>
          <rPr>
            <b/>
            <sz val="9"/>
            <color indexed="81"/>
            <rFont val="Tahoma"/>
            <family val="2"/>
          </rPr>
          <t xml:space="preserve">
MUITO BAIXA - 1  
BAIXA - 2
MÉDIA - 3
ALTA - 4
MUITO ALTA - 5
VEJA NA ABA "PROBABILIDADE" OS CONCEITOS
ASSOCIADOS A CADA VALOR, E DEPOIS ESCOLHA 
O VALOR ADEQUADO NA LISTA DA CÉLULA.</t>
        </r>
      </text>
    </comment>
    <comment ref="I5" authorId="1">
      <text>
        <r>
          <rPr>
            <b/>
            <sz val="9"/>
            <color indexed="81"/>
            <rFont val="Tahoma"/>
            <family val="2"/>
          </rPr>
          <t>MUITO BAIXO - 1  
BAIXO - 2
MÉDIO - 3
ALTO - 4
MUITO ALTO - 5
VEJA NA ABA "IMPACTO" OS CONCEITOS
ASSOCIADOS A CADA VALOR E DEPOIS ESCOLHA 
O VALOR ADEQUADO NA LISTA DA CÉLULA.</t>
        </r>
      </text>
    </comment>
    <comment ref="J5" authorId="1">
      <text>
        <r>
          <rPr>
            <b/>
            <sz val="9"/>
            <color indexed="81"/>
            <rFont val="Tahoma"/>
            <family val="2"/>
          </rPr>
          <t>O NÍVEL DO RISCO É O RESULTADO DO PRODUTO DA PROBABILIDADE PELO IMPACTO.
SERÁ DETERMINADO AUTOMATICAMENTE E PODERÁ ASSUMIR OS SEGUINTES VALORES:
EXTREMO
ALTO
MÉDIO
BAIXO
VEJA NA ABA "NÍVEL DE RISCO" A DESCRIÇÃO
DE CADA VALOR E AS DIRETRIZES DE RESPOSTA.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5" authorId="1">
      <text>
        <r>
          <rPr>
            <b/>
            <sz val="9"/>
            <color indexed="81"/>
            <rFont val="Tahoma"/>
            <family val="2"/>
          </rPr>
          <t>OS TIPOS DE RESPOSTA AO RISCO SÃO:
--&gt; EVITAR
--&gt; TRANSFERIR
--&gt; MITIGAR
--&gt; ACEITAR
VEJA NA ABA "TIPO DE RESPOSTA" O OBJETIVO DE CADA TIPO DE RESPOSTA, DEFINA QUAL É APLICÁVEL AO RISCO E DEPOIS ESCOLHA NA LISTA.</t>
        </r>
      </text>
    </comment>
    <comment ref="Z5" authorId="1">
      <text>
        <r>
          <rPr>
            <b/>
            <sz val="9"/>
            <color indexed="81"/>
            <rFont val="Tahoma"/>
            <family val="2"/>
          </rPr>
          <t>RELACIONAR AS AÇOES QUE SERÃO NECESSÁRIAS PARA A RESPOSTA AO RISCO QUE FOI ADOTADA. A RESPOSTA PODERÁ SER COMPOSTA POR UMA OU MAIS AÇÕES.
TAMBÉM DEVEM SER RELACIONADAS AS AÇÕES DE CONTINGÊNCIA. VEJA NA ABA "CONTINGÊNCIA" A EXPLICAÇÃO DO PMBoK PARA O TEMA. NO CASO DE AÇÕES DE CONTINGÊNCIA, DEVEM SER INDICADOS OS SEUS GATILHOS (VEJA ABA "CONTINGÊNCIA"). EXEMPLOS DE GATILHOS:
--&gt; FALTA DE APROVAÇÃO DE ETAPA OU PRODUTO ATÉ UMA DATA LIMITE
--&gt; ATINGIMENTO DE UMA CONDIÇÃO CRÍTICA (Ex.: LIMITE DE ESPAÇO DE ARMAZENAMENTO, QUANTIDADE DE ARTEFATOS COM ERRO etc.)
--&gt; EDITAL DE LICITAÇÃO NÃO PUBLICADO ATÉ UMA DATA LIMITE
AS AÇÕES DE RESPOSTA QUE SERÃO EXECUTADAS INCONDICIONALMENTE, INDEPENDENTE DE QUALQUER EVENTO, PRECISAM ESTAR PLANEJADAS NO CRONOGRAMA DO PROJETO.</t>
        </r>
      </text>
    </comment>
    <comment ref="AA5" authorId="1">
      <text>
        <r>
          <rPr>
            <b/>
            <sz val="9"/>
            <color indexed="81"/>
            <rFont val="Tahoma"/>
            <family val="2"/>
          </rPr>
          <t>PARA CADA AÇÃO DE RESPOSTA DEFINIDA DEVERÁ SER DESIGNADA UMA PESSOA RESPONSÁVEL.
ESSA PESSOA DEVERÁ EXECUTAR AS AÇÕES PREVIAMENTE, CONFORME PLANEJADO NO CRONOGRAMA OU, SE FOR O CASO DE CONTINGÊNCIA, QUANDO OS EVENTOS DEFINIDOS OCORREREM.</t>
        </r>
      </text>
    </comment>
    <comment ref="AB5" authorId="1">
      <text>
        <r>
          <rPr>
            <b/>
            <sz val="9"/>
            <color indexed="81"/>
            <rFont val="Tahoma"/>
            <family val="2"/>
          </rPr>
          <t>PARA CADA AÇÃO DE RESPOSTA DEVERÁ SER DEFINIDO O PERÍODO DE EXECUÇÃO, INDICANDO O MOMENTO EM QUE A AÇÃO DEVERÁ OCORRER (NÃO NECESSARIAMENTE UMA DATA). EXEMPLOS:
- NA ETAPA DE INÍCIO DO PROJETO
- DURANTE TODO O PROJETO
- NA ETAPA DE EXECUÇÃO DO PROJETO
- NA ETAPA DE SELEÇÃO DE FORNECEDORES (CONTRATAÇÃO)
- NA ETAPA DE ELABORAÇÃO DOS ESTUDOS TÉCNICOS PRELIMINARES (CONTRATAÇÃO)
- IMEDIATAMENTE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5" authorId="1">
      <text>
        <r>
          <rPr>
            <b/>
            <sz val="9"/>
            <color indexed="81"/>
            <rFont val="Tahoma"/>
            <family val="2"/>
          </rPr>
          <t>DATA EM QUE TODOS OS RISCOS DO PROJETO FORAM MONITORADOS.</t>
        </r>
      </text>
    </comment>
    <comment ref="AD5" authorId="1">
      <text>
        <r>
          <rPr>
            <b/>
            <sz val="9"/>
            <color indexed="81"/>
            <rFont val="Tahoma"/>
            <family val="2"/>
          </rPr>
          <t>O STATUS DO RISCO PODE ASSUMIR OS SEGUINTES VALORES:
A - ABERTO (O RISCO AINDA PODE OCORRER OU JÁ OCORREU)
F - FECHADO (O RISCO NÃO PODE MAIS OCORRER)</t>
        </r>
      </text>
    </comment>
    <comment ref="AE5" authorId="1">
      <text>
        <r>
          <rPr>
            <b/>
            <sz val="9"/>
            <color indexed="81"/>
            <rFont val="Tahoma"/>
            <family val="2"/>
          </rPr>
          <t>O CAMPO "OCORREU" INDICA SE O RISCO  JÁ OCORREU OU NÃO NO PROJETO:
S - SIM
N - NÃO</t>
        </r>
      </text>
    </comment>
    <comment ref="AF5" authorId="1">
      <text>
        <r>
          <rPr>
            <b/>
            <sz val="9"/>
            <color indexed="81"/>
            <rFont val="Tahoma"/>
            <family val="2"/>
          </rPr>
          <t>APRESENTAR QUAISQUER COMENTÁRIOS ADICIONAIS REFERENTES AO MONITORAMENTO. POR EXEMPLO:
--&gt; SE O RISCO TEVE A PROBABILIDADE DE OCORRÊNCIA OU O IMPACTO MODIFICADOS
--&gt; SE O RISCO TEVE SEU NÍVEL MODIFICADO
--&gt; SE O RISCO TEVE IMPLEMENTADA ALGUMA NOVA AÇÃO DE RESPOSTA 
--&gt; SE O RISCO OCORREU E SUAS CONSEQUÊNCIAS
--&gt; SE TRATA-SE DE UM RISCO NOVO IDENTIFICADO
--&gt; SE O RISCO TEVE MUDANÇA NOS RESPONSÁVEIS PELAS AÇÕES DE RESPOSTA
--&gt; SE HOUVE MUDANÇA NO TIPO DE RESPOSTA ADOTADA
--&gt; SE O RISCO NECESSITOU SE UTILIZAR DE AÇÃO DE CONTINGÊNCIA
--&gt; SE FOI IDENTIFICADO ALGUM RISCO RESIDUAL APÓS A IMPLEMENTAÇÃO DA AÇÃO DE RESPOSTA
--&gt; E OUTROS</t>
        </r>
      </text>
    </comment>
    <comment ref="AG5" authorId="1">
      <text>
        <r>
          <rPr>
            <b/>
            <sz val="9"/>
            <color indexed="81"/>
            <rFont val="Tahoma"/>
            <family val="2"/>
          </rPr>
          <t>DATA EM QUE TODOS OS RISCOS DO PROJETO FORAM MONITORADOS.</t>
        </r>
      </text>
    </comment>
    <comment ref="AH5" authorId="1">
      <text>
        <r>
          <rPr>
            <b/>
            <sz val="9"/>
            <color indexed="81"/>
            <rFont val="Tahoma"/>
            <family val="2"/>
          </rPr>
          <t>O STATUS DO RISCO PODE ASSUMIR OS SEGUINTES VALORES:
A - ABERTO (O RISCO AINDA PODE OCORRER OU JÁ OCORREU)
F - FECHADO (O RISCO NÃO PODE MAIS OCORRER)</t>
        </r>
      </text>
    </comment>
    <comment ref="AI5" authorId="1">
      <text>
        <r>
          <rPr>
            <b/>
            <sz val="9"/>
            <color indexed="81"/>
            <rFont val="Tahoma"/>
            <family val="2"/>
          </rPr>
          <t>O CAMPO "OCORREU" INDICA SE O RISCO  JÁ OCORREU OU NÃO NO PROJETO:
S - SIM
N - NÃO</t>
        </r>
      </text>
    </comment>
    <comment ref="AJ5" authorId="1">
      <text>
        <r>
          <rPr>
            <b/>
            <sz val="9"/>
            <color indexed="81"/>
            <rFont val="Tahoma"/>
            <family val="2"/>
          </rPr>
          <t>APRESENTAR QUAISQUER COMENTÁRIOS ADICIONAIS REFERENTES AO MONITORAMENTO. POR EXEMPLO:
--&gt; SE O RISCO TEVE A PROBABILIDADE DE OCORRÊNCIA OU O IMPACTO MODIFICADOS
--&gt; SE O RISCO TEVE SEU NÍVEL MODIFICADO
--&gt; SE O RISCO TEVE IMPLEMENTADA ALGUMA NOVA AÇÃO DE RESPOSTA 
--&gt; SE O RISCO OCORREU E SUAS CONSEQUÊNCIAS
--&gt; SE TRATA-SE DE UM RISCO NOVO IDENTIFICADO
--&gt; SE O RISCO TEVE MUDANÇA NOS RESPONSÁVEIS PELAS AÇÕES DE RESPOSTA
--&gt; SE HOUVE MUDANÇA NO TIPO DE RESPOSTA ADOTADA
--&gt; SE O RISCO NECESSITOU SE UTILIZAR DE AÇÃO DE CONTINGÊNCIA
--&gt; SE FOI IDENTIFICADO ALGUM RISCO RESIDUAL APÓS A IMPLEMENTAÇÃO DA AÇÃO DE RESPOSTA
--&gt; E OUTROS</t>
        </r>
      </text>
    </comment>
    <comment ref="AK5" authorId="1">
      <text>
        <r>
          <rPr>
            <b/>
            <sz val="9"/>
            <color indexed="81"/>
            <rFont val="Tahoma"/>
            <family val="2"/>
          </rPr>
          <t>DATA EM QUE TODOS OS RISCOS DO PROJETO FORAM MONITORADOS.</t>
        </r>
      </text>
    </comment>
    <comment ref="AL5" authorId="1">
      <text>
        <r>
          <rPr>
            <b/>
            <sz val="9"/>
            <color indexed="81"/>
            <rFont val="Tahoma"/>
            <family val="2"/>
          </rPr>
          <t>O STATUS DO RISCO PODE ASSUMIR OS SEGUINTES VALORES:
A - ABERTO (O RISCO AINDA PODE OCORRER OU JÁ OCORREU)
F - FECHADO (O RISCO NÃO PODE MAIS OCORRER)</t>
        </r>
      </text>
    </comment>
    <comment ref="AM5" authorId="1">
      <text>
        <r>
          <rPr>
            <b/>
            <sz val="9"/>
            <color indexed="81"/>
            <rFont val="Tahoma"/>
            <family val="2"/>
          </rPr>
          <t>O CAMPO "OCORREU" INDICA SE O RISCO  JÁ OCORREU OU NÃO NO PROJETO:
S - SIM
N - NÃO</t>
        </r>
      </text>
    </comment>
    <comment ref="AN5" authorId="1">
      <text>
        <r>
          <rPr>
            <b/>
            <sz val="9"/>
            <color indexed="81"/>
            <rFont val="Tahoma"/>
            <family val="2"/>
          </rPr>
          <t>APRESENTAR QUAISQUER COMENTÁRIOS ADICIONAIS REFERENTES AO MONITORAMENTO. POR EXEMPLO:
--&gt; SE O RISCO TEVE A PROBABILIDADE DE OCORRÊNCIA OU O IMPACTO MODIFICADOS
--&gt; SE O RISCO TEVE SEU NÍVEL MODIFICADO
--&gt; SE O RISCO TEVE IMPLEMENTADA ALGUMA NOVA AÇÃO DE RESPOSTA 
--&gt; SE O RISCO OCORREU E SUAS CONSEQUÊNCIAS
--&gt; SE TRATA-SE DE UM RISCO NOVO IDENTIFICADO
--&gt; SE O RISCO TEVE MUDANÇA NOS RESPONSÁVEIS PELAS AÇÕES DE RESPOSTA
--&gt; SE HOUVE MUDANÇA NO TIPO DE RESPOSTA ADOTADA
--&gt; SE O RISCO NECESSITOU SE UTILIZAR DE AÇÃO DE CONTINGÊNCIA
--&gt; SE FOI IDENTIFICADO ALGUM RISCO RESIDUAL APÓS A IMPLEMENTAÇÃO DA AÇÃO DE RESPOSTA
--&gt; E OUTROS</t>
        </r>
      </text>
    </comment>
    <comment ref="AO5" authorId="1">
      <text>
        <r>
          <rPr>
            <b/>
            <sz val="9"/>
            <color indexed="81"/>
            <rFont val="Tahoma"/>
            <family val="2"/>
          </rPr>
          <t>DATA EM QUE TODOS OS RISCOS DO PROJETO FORAM MONITORADOS.</t>
        </r>
      </text>
    </comment>
    <comment ref="AP5" authorId="1">
      <text>
        <r>
          <rPr>
            <b/>
            <sz val="9"/>
            <color indexed="81"/>
            <rFont val="Tahoma"/>
            <family val="2"/>
          </rPr>
          <t>O STATUS DO RISCO PODE ASSUMIR OS SEGUINTES VALORES:
A - ABERTO (O RISCO AINDA PODE OCORRER OU JÁ OCORREU)
F - FECHADO (O RISCO NÃO PODE MAIS OCORRER)</t>
        </r>
      </text>
    </comment>
    <comment ref="AQ5" authorId="1">
      <text>
        <r>
          <rPr>
            <b/>
            <sz val="9"/>
            <color indexed="81"/>
            <rFont val="Tahoma"/>
            <family val="2"/>
          </rPr>
          <t>O CAMPO "OCORREU" INDICA SE O RISCO  JÁ OCORREU OU NÃO NO PROJETO:
S - SIM
N - NÃO</t>
        </r>
      </text>
    </comment>
    <comment ref="AR5" authorId="1">
      <text>
        <r>
          <rPr>
            <b/>
            <sz val="9"/>
            <color indexed="81"/>
            <rFont val="Tahoma"/>
            <family val="2"/>
          </rPr>
          <t>APRESENTAR QUAISQUER COMENTÁRIOS ADICIONAIS REFERENTES AO MONITORAMENTO. POR EXEMPLO:
--&gt; SE O RISCO TEVE A PROBABILIDADE DE OCORRÊNCIA OU O IMPACTO MODIFICADOS
--&gt; SE O RISCO TEVE SEU NÍVEL MODIFICADO
--&gt; SE O RISCO TEVE IMPLEMENTADA ALGUMA NOVA AÇÃO DE RESPOSTA 
--&gt; SE O RISCO OCORREU E SUAS CONSEQUÊNCIAS
--&gt; SE TRATA-SE DE UM RISCO NOVO IDENTIFICADO
--&gt; SE O RISCO TEVE MUDANÇA NOS RESPONSÁVEIS PELAS AÇÕES DE RESPOSTA
--&gt; SE HOUVE MUDANÇA NO TIPO DE RESPOSTA ADOTADA
--&gt; SE O RISCO NECESSITOU SE UTILIZAR DE AÇÃO DE CONTINGÊNCIA
--&gt; SE FOI IDENTIFICADO ALGUM RISCO RESIDUAL APÓS A IMPLEMENTAÇÃO DA AÇÃO DE RESPOSTA
--&gt; E OUTROS</t>
        </r>
      </text>
    </comment>
    <comment ref="AS5" authorId="1">
      <text>
        <r>
          <rPr>
            <b/>
            <sz val="9"/>
            <color indexed="81"/>
            <rFont val="Tahoma"/>
            <family val="2"/>
          </rPr>
          <t>DATA EM QUE TODOS OS RISCOS DO PROJETO FORAM MONITORADOS.</t>
        </r>
      </text>
    </comment>
    <comment ref="AT5" authorId="1">
      <text>
        <r>
          <rPr>
            <b/>
            <sz val="9"/>
            <color indexed="81"/>
            <rFont val="Tahoma"/>
            <family val="2"/>
          </rPr>
          <t>O STATUS DO RISCO PODE ASSUMIR OS SEGUINTES VALORES:
A - ABERTO (O RISCO AINDA PODE OCORRER OU JÁ OCORREU)
F - FECHADO (O RISCO NÃO PODE MAIS OCORRER)</t>
        </r>
      </text>
    </comment>
    <comment ref="AU5" authorId="1">
      <text>
        <r>
          <rPr>
            <b/>
            <sz val="9"/>
            <color indexed="81"/>
            <rFont val="Tahoma"/>
            <family val="2"/>
          </rPr>
          <t>O CAMPO "OCORREU" INDICA SE O RISCO  JÁ OCORREU OU NÃO NO PROJETO:
S - SIM
N - NÃO</t>
        </r>
      </text>
    </comment>
    <comment ref="AV5" authorId="1">
      <text>
        <r>
          <rPr>
            <b/>
            <sz val="9"/>
            <color indexed="81"/>
            <rFont val="Tahoma"/>
            <family val="2"/>
          </rPr>
          <t>APRESENTAR QUAISQUER COMENTÁRIOS ADICIONAIS REFERENTES AO MONITORAMENTO. POR EXEMPLO:
--&gt; SE O RISCO TEVE A PROBABILIDADE DE OCORRÊNCIA OU O IMPACTO MODIFICADOS
--&gt; SE O RISCO TEVE SEU NÍVEL MODIFICADO
--&gt; SE O RISCO TEVE IMPLEMENTADA ALGUMA NOVA AÇÃO DE RESPOSTA 
--&gt; SE O RISCO OCORREU E SUAS CONSEQUÊNCIAS
--&gt; SE TRATA-SE DE UM RISCO NOVO IDENTIFICADO
--&gt; SE O RISCO TEVE MUDANÇA NOS RESPONSÁVEIS PELAS AÇÕES DE RESPOSTA
--&gt; SE HOUVE MUDANÇA NO TIPO DE RESPOSTA ADOTADA
--&gt; SE O RISCO NECESSITOU SE UTILIZAR DE AÇÃO DE CONTINGÊNCIA
--&gt; SE FOI IDENTIFICADO ALGUM RISCO RESIDUAL APÓS A IMPLEMENTAÇÃO DA AÇÃO DE RESPOSTA
--&gt; E OUTROS</t>
        </r>
      </text>
    </comment>
    <comment ref="AW5" authorId="1">
      <text>
        <r>
          <rPr>
            <b/>
            <sz val="9"/>
            <color indexed="81"/>
            <rFont val="Tahoma"/>
            <family val="2"/>
          </rPr>
          <t>DATA EM QUE TODOS OS RISCOS DO PROJETO FORAM MONITORADOS.</t>
        </r>
      </text>
    </comment>
    <comment ref="AX5" authorId="1">
      <text>
        <r>
          <rPr>
            <b/>
            <sz val="9"/>
            <color indexed="81"/>
            <rFont val="Tahoma"/>
            <family val="2"/>
          </rPr>
          <t>O STATUS DO RISCO PODE ASSUMIR OS SEGUINTES VALORES:
A - ABERTO (O RISCO AINDA PODE OCORRER OU JÁ OCORREU)
F - FECHADO (O RISCO NÃO PODE MAIS OCORRER)</t>
        </r>
      </text>
    </comment>
    <comment ref="AY5" authorId="1">
      <text>
        <r>
          <rPr>
            <b/>
            <sz val="9"/>
            <color indexed="81"/>
            <rFont val="Tahoma"/>
            <family val="2"/>
          </rPr>
          <t>O CAMPO "OCORREU" INDICA SE O RISCO  JÁ OCORREU OU NÃO NO PROJETO:
S - SIM
N - NÃO</t>
        </r>
      </text>
    </comment>
    <comment ref="AZ5" authorId="1">
      <text>
        <r>
          <rPr>
            <b/>
            <sz val="9"/>
            <color indexed="81"/>
            <rFont val="Tahoma"/>
            <family val="2"/>
          </rPr>
          <t>APRESENTAR QUAISQUER COMENTÁRIOS ADICIONAIS REFERENTES AO MONITORAMENTO. POR EXEMPLO:
--&gt; SE O RISCO TEVE A PROBABILIDADE DE OCORRÊNCIA OU O IMPACTO MODIFICADOS
--&gt; SE O RISCO TEVE SEU NÍVEL MODIFICADO
--&gt; SE O RISCO TEVE IMPLEMENTADA ALGUMA NOVA AÇÃO DE RESPOSTA 
--&gt; SE O RISCO OCORREU E SUAS CONSEQUÊNCIAS
--&gt; SE TRATA-SE DE UM RISCO NOVO IDENTIFICADO
--&gt; SE O RISCO TEVE MUDANÇA NOS RESPONSÁVEIS PELAS AÇÕES DE RESPOSTA
--&gt; SE HOUVE MUDANÇA NO TIPO DE RESPOSTA ADOTADA
--&gt; SE O RISCO NECESSITOU SE UTILIZAR DE AÇÃO DE CONTINGÊNCIA
--&gt; SE FOI IDENTIFICADO ALGUM RISCO RESIDUAL APÓS A IMPLEMENTAÇÃO DA AÇÃO DE RESPOSTA
--&gt; E OUTROS</t>
        </r>
      </text>
    </comment>
    <comment ref="BA5" authorId="1">
      <text>
        <r>
          <rPr>
            <b/>
            <sz val="9"/>
            <color indexed="81"/>
            <rFont val="Tahoma"/>
            <family val="2"/>
          </rPr>
          <t>DATA EM QUE TODOS OS RISCOS DO PROJETO FORAM MONITORADOS.</t>
        </r>
      </text>
    </comment>
    <comment ref="BB5" authorId="1">
      <text>
        <r>
          <rPr>
            <b/>
            <sz val="9"/>
            <color indexed="81"/>
            <rFont val="Tahoma"/>
            <family val="2"/>
          </rPr>
          <t>O STATUS DO RISCO PODE ASSUMIR OS SEGUINTES VALORES:
A - ABERTO (O RISCO AINDA PODE OCORRER OU JÁ OCORREU)
F - FECHADO (O RISCO NÃO PODE MAIS OCORRER)</t>
        </r>
      </text>
    </comment>
    <comment ref="BC5" authorId="1">
      <text>
        <r>
          <rPr>
            <b/>
            <sz val="9"/>
            <color indexed="81"/>
            <rFont val="Tahoma"/>
            <family val="2"/>
          </rPr>
          <t>O CAMPO "OCORREU" INDICA SE O RISCO  JÁ OCORREU OU NÃO NO PROJETO:
S - SIM
N - NÃO</t>
        </r>
      </text>
    </comment>
    <comment ref="BD5" authorId="1">
      <text>
        <r>
          <rPr>
            <b/>
            <sz val="9"/>
            <color indexed="81"/>
            <rFont val="Tahoma"/>
            <family val="2"/>
          </rPr>
          <t>APRESENTAR QUAISQUER COMENTÁRIOS ADICIONAIS REFERENTES AO MONITORAMENTO. POR EXEMPLO:
--&gt; SE O RISCO TEVE A PROBABILIDADE DE OCORRÊNCIA OU O IMPACTO MODIFICADOS
--&gt; SE O RISCO TEVE SEU NÍVEL MODIFICADO
--&gt; SE O RISCO TEVE IMPLEMENTADA ALGUMA NOVA AÇÃO DE RESPOSTA 
--&gt; SE O RISCO OCORREU E SUAS CONSEQUÊNCIAS
--&gt; SE TRATA-SE DE UM RISCO NOVO IDENTIFICADO
--&gt; SE O RISCO TEVE MUDANÇA NOS RESPONSÁVEIS PELAS AÇÕES DE RESPOSTA
--&gt; SE HOUVE MUDANÇA NO TIPO DE RESPOSTA ADOTADA
--&gt; SE O RISCO NECESSITOU SE UTILIZAR DE AÇÃO DE CONTINGÊNCIA
--&gt; SE FOI IDENTIFICADO ALGUM RISCO RESIDUAL APÓS A IMPLEMENTAÇÃO DA AÇÃO DE RESPOSTA
--&gt; E OUTROS</t>
        </r>
      </text>
    </comment>
    <comment ref="BE5" authorId="1">
      <text>
        <r>
          <rPr>
            <b/>
            <sz val="9"/>
            <color indexed="81"/>
            <rFont val="Tahoma"/>
            <family val="2"/>
          </rPr>
          <t>DATA EM QUE TODOS OS RISCOS DO PROJETO FORAM MONITORADOS.</t>
        </r>
      </text>
    </comment>
    <comment ref="BF5" authorId="1">
      <text>
        <r>
          <rPr>
            <b/>
            <sz val="9"/>
            <color indexed="81"/>
            <rFont val="Tahoma"/>
            <family val="2"/>
          </rPr>
          <t>O STATUS DO RISCO PODE ASSUMIR OS SEGUINTES VALORES:
A - ABERTO (O RISCO AINDA PODE OCORRER OU JÁ OCORREU)
F - FECHADO (O RISCO NÃO PODE MAIS OCORRER)</t>
        </r>
      </text>
    </comment>
    <comment ref="BG5" authorId="1">
      <text>
        <r>
          <rPr>
            <b/>
            <sz val="9"/>
            <color indexed="81"/>
            <rFont val="Tahoma"/>
            <family val="2"/>
          </rPr>
          <t>O CAMPO "OCORREU" INDICA SE O RISCO  JÁ OCORREU OU NÃO NO PROJETO:
S - SIM
N - NÃO</t>
        </r>
      </text>
    </comment>
    <comment ref="BH5" authorId="1">
      <text>
        <r>
          <rPr>
            <b/>
            <sz val="9"/>
            <color indexed="81"/>
            <rFont val="Tahoma"/>
            <family val="2"/>
          </rPr>
          <t>APRESENTAR QUAISQUER COMENTÁRIOS ADICIONAIS REFERENTES AO MONITORAMENTO. POR EXEMPLO:
--&gt; SE O RISCO TEVE A PROBABILIDADE DE OCORRÊNCIA OU O IMPACTO MODIFICADOS
--&gt; SE O RISCO TEVE SEU NÍVEL MODIFICADO
--&gt; SE O RISCO TEVE IMPLEMENTADA ALGUMA NOVA AÇÃO DE RESPOSTA 
--&gt; SE O RISCO OCORREU E SUAS CONSEQUÊNCIAS
--&gt; SE TRATA-SE DE UM RISCO NOVO IDENTIFICADO
--&gt; SE O RISCO TEVE MUDANÇA NOS RESPONSÁVEIS PELAS AÇÕES DE RESPOSTA
--&gt; SE HOUVE MUDANÇA NO TIPO DE RESPOSTA ADOTADA
--&gt; SE O RISCO NECESSITOU SE UTILIZAR DE AÇÃO DE CONTINGÊNCIA
--&gt; SE FOI IDENTIFICADO ALGUM RISCO RESIDUAL APÓS A IMPLEMENTAÇÃO DA AÇÃO DE RESPOSTA
--&gt; E OUTROS</t>
        </r>
      </text>
    </comment>
    <comment ref="BI5" authorId="1">
      <text>
        <r>
          <rPr>
            <b/>
            <sz val="9"/>
            <color indexed="81"/>
            <rFont val="Tahoma"/>
            <family val="2"/>
          </rPr>
          <t>DATA EM QUE TODOS OS RISCOS DO PROJETO FORAM MONITORADOS.</t>
        </r>
      </text>
    </comment>
    <comment ref="BJ5" authorId="1">
      <text>
        <r>
          <rPr>
            <b/>
            <sz val="9"/>
            <color indexed="81"/>
            <rFont val="Tahoma"/>
            <family val="2"/>
          </rPr>
          <t>O STATUS DO RISCO PODE ASSUMIR OS SEGUINTES VALORES:
A - ABERTO (O RISCO AINDA PODE OCORRER OU JÁ OCORREU)
F - FECHADO (O RISCO NÃO PODE MAIS OCORRER)</t>
        </r>
      </text>
    </comment>
    <comment ref="BK5" authorId="1">
      <text>
        <r>
          <rPr>
            <b/>
            <sz val="9"/>
            <color indexed="81"/>
            <rFont val="Tahoma"/>
            <family val="2"/>
          </rPr>
          <t>O CAMPO "OCORREU" INDICA SE O RISCO  JÁ OCORREU OU NÃO NO PROJETO:
S - SIM
N - NÃO</t>
        </r>
      </text>
    </comment>
    <comment ref="BL5" authorId="1">
      <text>
        <r>
          <rPr>
            <b/>
            <sz val="9"/>
            <color indexed="81"/>
            <rFont val="Tahoma"/>
            <family val="2"/>
          </rPr>
          <t>APRESENTAR QUAISQUER COMENTÁRIOS ADICIONAIS REFERENTES AO MONITORAMENTO. POR EXEMPLO:
--&gt; SE O RISCO TEVE A PROBABILIDADE DE OCORRÊNCIA OU O IMPACTO MODIFICADOS
--&gt; SE O RISCO TEVE SEU NÍVEL MODIFICADO
--&gt; SE O RISCO TEVE IMPLEMENTADA ALGUMA NOVA AÇÃO DE RESPOSTA 
--&gt; SE O RISCO OCORREU E SUAS CONSEQUÊNCIAS
--&gt; SE TRATA-SE DE UM RISCO NOVO IDENTIFICADO
--&gt; SE O RISCO TEVE MUDANÇA NOS RESPONSÁVEIS PELAS AÇÕES DE RESPOSTA
--&gt; SE HOUVE MUDANÇA NO TIPO DE RESPOSTA ADOTADA
--&gt; SE O RISCO NECESSITOU SE UTILIZAR DE AÇÃO DE CONTINGÊNCIA
--&gt; SE FOI IDENTIFICADO ALGUM RISCO RESIDUAL APÓS A IMPLEMENTAÇÃO DA AÇÃO DE RESPOSTA
--&gt; E OUTROS</t>
        </r>
      </text>
    </comment>
    <comment ref="BM5" authorId="1">
      <text>
        <r>
          <rPr>
            <b/>
            <sz val="9"/>
            <color indexed="81"/>
            <rFont val="Tahoma"/>
            <family val="2"/>
          </rPr>
          <t>DATA EM QUE TODOS OS RISCOS DO PROJETO FORAM MONITORADOS.</t>
        </r>
      </text>
    </comment>
    <comment ref="BN5" authorId="1">
      <text>
        <r>
          <rPr>
            <b/>
            <sz val="9"/>
            <color indexed="81"/>
            <rFont val="Tahoma"/>
            <family val="2"/>
          </rPr>
          <t>O STATUS DO RISCO PODE ASSUMIR OS SEGUINTES VALORES:
A - ABERTO (O RISCO AINDA PODE OCORRER OU JÁ OCORREU)
F - FECHADO (O RISCO NÃO PODE MAIS OCORRER)</t>
        </r>
      </text>
    </comment>
    <comment ref="BO5" authorId="1">
      <text>
        <r>
          <rPr>
            <b/>
            <sz val="9"/>
            <color indexed="81"/>
            <rFont val="Tahoma"/>
            <family val="2"/>
          </rPr>
          <t>O CAMPO "OCORREU" INDICA SE O RISCO  JÁ OCORREU OU NÃO NO PROJETO:
S - SIM
N - NÃO</t>
        </r>
      </text>
    </comment>
    <comment ref="BP5" authorId="1">
      <text>
        <r>
          <rPr>
            <b/>
            <sz val="9"/>
            <color indexed="81"/>
            <rFont val="Tahoma"/>
            <family val="2"/>
          </rPr>
          <t>APRESENTAR QUAISQUER COMENTÁRIOS ADICIONAIS REFERENTES AO MONITORAMENTO. POR EXEMPLO:
--&gt; SE O RISCO TEVE A PROBABILIDADE DE OCORRÊNCIA OU O IMPACTO MODIFICADOS
--&gt; SE O RISCO TEVE SEU NÍVEL MODIFICADO
--&gt; SE O RISCO TEVE IMPLEMENTADA ALGUMA NOVA AÇÃO DE RESPOSTA 
--&gt; SE O RISCO OCORREU E SUAS CONSEQUÊNCIAS
--&gt; SE TRATA-SE DE UM RISCO NOVO IDENTIFICADO
--&gt; SE O RISCO TEVE MUDANÇA NOS RESPONSÁVEIS PELAS AÇÕES DE RESPOSTA
--&gt; SE HOUVE MUDANÇA NO TIPO DE RESPOSTA ADOTADA
--&gt; SE O RISCO NECESSITOU SE UTILIZAR DE AÇÃO DE CONTINGÊNCIA
--&gt; SE FOI IDENTIFICADO ALGUM RISCO RESIDUAL APÓS A IMPLEMENTAÇÃO DA AÇÃO DE RESPOSTA
--&gt; E OUTROS</t>
        </r>
      </text>
    </comment>
    <comment ref="BQ5" authorId="1">
      <text>
        <r>
          <rPr>
            <b/>
            <sz val="9"/>
            <color indexed="81"/>
            <rFont val="Tahoma"/>
            <family val="2"/>
          </rPr>
          <t>DATA EM QUE TODOS OS RISCOS DO PROJETO FORAM MONITORADOS.</t>
        </r>
      </text>
    </comment>
    <comment ref="BR5" authorId="1">
      <text>
        <r>
          <rPr>
            <b/>
            <sz val="9"/>
            <color indexed="81"/>
            <rFont val="Tahoma"/>
            <family val="2"/>
          </rPr>
          <t>O STATUS DO RISCO PODE ASSUMIR OS SEGUINTES VALORES:
A - ABERTO (O RISCO AINDA PODE OCORRER OU JÁ OCORREU)
F - FECHADO (O RISCO NÃO PODE MAIS OCORRER)</t>
        </r>
      </text>
    </comment>
    <comment ref="BS5" authorId="1">
      <text>
        <r>
          <rPr>
            <b/>
            <sz val="9"/>
            <color indexed="81"/>
            <rFont val="Tahoma"/>
            <family val="2"/>
          </rPr>
          <t>O CAMPO "OCORREU" INDICA SE O RISCO  JÁ OCORREU OU NÃO NO PROJETO:
S - SIM
N - NÃO</t>
        </r>
      </text>
    </comment>
    <comment ref="BT5" authorId="1">
      <text>
        <r>
          <rPr>
            <b/>
            <sz val="9"/>
            <color indexed="81"/>
            <rFont val="Tahoma"/>
            <family val="2"/>
          </rPr>
          <t>APRESENTAR QUAISQUER COMENTÁRIOS ADICIONAIS REFERENTES AO MONITORAMENTO. POR EXEMPLO:
--&gt; SE O RISCO TEVE A PROBABILIDADE DE OCORRÊNCIA OU O IMPACTO MODIFICADOS
--&gt; SE O RISCO TEVE SEU NÍVEL MODIFICADO
--&gt; SE O RISCO TEVE IMPLEMENTADA ALGUMA NOVA AÇÃO DE RESPOSTA 
--&gt; SE O RISCO OCORREU E SUAS CONSEQUÊNCIAS
--&gt; SE TRATA-SE DE UM RISCO NOVO IDENTIFICADO
--&gt; SE O RISCO TEVE MUDANÇA NOS RESPONSÁVEIS PELAS AÇÕES DE RESPOSTA
--&gt; SE HOUVE MUDANÇA NO TIPO DE RESPOSTA ADOTADA
--&gt; SE O RISCO NECESSITOU SE UTILIZAR DE AÇÃO DE CONTINGÊNCIA
--&gt; SE FOI IDENTIFICADO ALGUM RISCO RESIDUAL APÓS A IMPLEMENTAÇÃO DA AÇÃO DE RESPOSTA
--&gt; E OUTROS</t>
        </r>
      </text>
    </comment>
    <comment ref="BU5" authorId="1">
      <text>
        <r>
          <rPr>
            <b/>
            <sz val="9"/>
            <color indexed="81"/>
            <rFont val="Tahoma"/>
            <family val="2"/>
          </rPr>
          <t>DATA EM QUE TODOS OS RISCOS DO PROJETO FORAM MONITORADOS.</t>
        </r>
      </text>
    </comment>
    <comment ref="BV5" authorId="1">
      <text>
        <r>
          <rPr>
            <b/>
            <sz val="9"/>
            <color indexed="81"/>
            <rFont val="Tahoma"/>
            <family val="2"/>
          </rPr>
          <t>O STATUS DO RISCO PODE ASSUMIR OS SEGUINTES VALORES:
A - ABERTO (O RISCO AINDA PODE OCORRER OU JÁ OCORREU)
F - FECHADO (O RISCO NÃO PODE MAIS OCORRER)</t>
        </r>
      </text>
    </comment>
    <comment ref="BW5" authorId="1">
      <text>
        <r>
          <rPr>
            <b/>
            <sz val="9"/>
            <color indexed="81"/>
            <rFont val="Tahoma"/>
            <family val="2"/>
          </rPr>
          <t>O CAMPO "OCORREU" INDICA SE O RISCO  JÁ OCORREU OU NÃO NO PROJETO:
S - SIM
N - NÃO</t>
        </r>
      </text>
    </comment>
    <comment ref="BX5" authorId="1">
      <text>
        <r>
          <rPr>
            <b/>
            <sz val="9"/>
            <color indexed="81"/>
            <rFont val="Tahoma"/>
            <family val="2"/>
          </rPr>
          <t>APRESENTAR QUAISQUER COMENTÁRIOS ADICIONAIS REFERENTES AO MONITORAMENTO. POR EXEMPLO:
--&gt; SE O RISCO TEVE A PROBABILIDADE DE OCORRÊNCIA OU O IMPACTO MODIFICADOS
--&gt; SE O RISCO TEVE SEU NÍVEL MODIFICADO
--&gt; SE O RISCO TEVE IMPLEMENTADA ALGUMA NOVA AÇÃO DE RESPOSTA 
--&gt; SE O RISCO OCORREU E SUAS CONSEQUÊNCIAS
--&gt; SE TRATA-SE DE UM RISCO NOVO IDENTIFICADO
--&gt; SE O RISCO TEVE MUDANÇA NOS RESPONSÁVEIS PELAS AÇÕES DE RESPOSTA
--&gt; SE HOUVE MUDANÇA NO TIPO DE RESPOSTA ADOTADA
--&gt; SE O RISCO NECESSITOU SE UTILIZAR DE AÇÃO DE CONTINGÊNCIA
--&gt; SE FOI IDENTIFICADO ALGUM RISCO RESIDUAL APÓS A IMPLEMENTAÇÃO DA AÇÃO DE RESPOSTA
--&gt; E OUTROS</t>
        </r>
      </text>
    </comment>
    <comment ref="BY5" authorId="1">
      <text>
        <r>
          <rPr>
            <b/>
            <sz val="9"/>
            <color indexed="81"/>
            <rFont val="Tahoma"/>
            <family val="2"/>
          </rPr>
          <t>DATA EM QUE TODOS OS RISCOS DO PROJETO FORAM MONITORADOS.</t>
        </r>
      </text>
    </comment>
    <comment ref="BZ5" authorId="1">
      <text>
        <r>
          <rPr>
            <b/>
            <sz val="9"/>
            <color indexed="81"/>
            <rFont val="Tahoma"/>
            <family val="2"/>
          </rPr>
          <t>O STATUS DO RISCO PODE ASSUMIR OS SEGUINTES VALORES:
A - ABERTO (O RISCO AINDA PODE OCORRER OU JÁ OCORREU)
F - FECHADO (O RISCO NÃO PODE MAIS OCORRER)</t>
        </r>
      </text>
    </comment>
    <comment ref="CA5" authorId="1">
      <text>
        <r>
          <rPr>
            <b/>
            <sz val="9"/>
            <color indexed="81"/>
            <rFont val="Tahoma"/>
            <family val="2"/>
          </rPr>
          <t>O CAMPO "OCORREU" INDICA SE O RISCO  JÁ OCORREU OU NÃO NO PROJETO:
S - SIM
N - NÃO</t>
        </r>
      </text>
    </comment>
    <comment ref="CB5" authorId="1">
      <text>
        <r>
          <rPr>
            <b/>
            <sz val="9"/>
            <color indexed="81"/>
            <rFont val="Tahoma"/>
            <family val="2"/>
          </rPr>
          <t>APRESENTAR QUAISQUER COMENTÁRIOS ADICIONAIS REFERENTES AO MONITORAMENTO. POR EXEMPLO:
--&gt; SE O RISCO TEVE A PROBABILIDADE DE OCORRÊNCIA OU O IMPACTO MODIFICADOS
--&gt; SE O RISCO TEVE SEU NÍVEL MODIFICADO
--&gt; SE O RISCO TEVE IMPLEMENTADA ALGUMA NOVA AÇÃO DE RESPOSTA 
--&gt; SE O RISCO OCORREU E SUAS CONSEQUÊNCIAS
--&gt; SE TRATA-SE DE UM RISCO NOVO IDENTIFICADO
--&gt; SE O RISCO TEVE MUDANÇA NOS RESPONSÁVEIS PELAS AÇÕES DE RESPOSTA
--&gt; SE HOUVE MUDANÇA NO TIPO DE RESPOSTA ADOTADA
--&gt; SE O RISCO NECESSITOU SE UTILIZAR DE AÇÃO DE CONTINGÊNCIA
--&gt; SE FOI IDENTIFICADO ALGUM RISCO RESIDUAL APÓS A IMPLEMENTAÇÃO DA AÇÃO DE RESPOSTA
--&gt; E OUTROS</t>
        </r>
      </text>
    </comment>
    <comment ref="CC5" authorId="1">
      <text>
        <r>
          <rPr>
            <b/>
            <sz val="9"/>
            <color indexed="81"/>
            <rFont val="Tahoma"/>
            <family val="2"/>
          </rPr>
          <t>DATA EM QUE TODOS OS RISCOS DO PROJETO FORAM MONITORADOS.</t>
        </r>
      </text>
    </comment>
    <comment ref="CD5" authorId="1">
      <text>
        <r>
          <rPr>
            <b/>
            <sz val="9"/>
            <color indexed="81"/>
            <rFont val="Tahoma"/>
            <family val="2"/>
          </rPr>
          <t>O STATUS DO RISCO PODE ASSUMIR OS SEGUINTES VALORES:
A - ABERTO (O RISCO AINDA PODE OCORRER OU JÁ OCORREU)
F - FECHADO (O RISCO NÃO PODE MAIS OCORRER)</t>
        </r>
      </text>
    </comment>
    <comment ref="CE5" authorId="1">
      <text>
        <r>
          <rPr>
            <b/>
            <sz val="9"/>
            <color indexed="81"/>
            <rFont val="Tahoma"/>
            <family val="2"/>
          </rPr>
          <t>O CAMPO "OCORREU" INDICA SE O RISCO  JÁ OCORREU OU NÃO NO PROJETO:
S - SIM
N - NÃO</t>
        </r>
      </text>
    </comment>
    <comment ref="CF5" authorId="1">
      <text>
        <r>
          <rPr>
            <b/>
            <sz val="9"/>
            <color indexed="81"/>
            <rFont val="Tahoma"/>
            <family val="2"/>
          </rPr>
          <t>APRESENTAR QUAISQUER COMENTÁRIOS ADICIONAIS REFERENTES AO MONITORAMENTO. POR EXEMPLO:
--&gt; SE O RISCO TEVE A PROBABILIDADE DE OCORRÊNCIA OU O IMPACTO MODIFICADOS
--&gt; SE O RISCO TEVE SEU NÍVEL MODIFICADO
--&gt; SE O RISCO TEVE IMPLEMENTADA ALGUMA NOVA AÇÃO DE RESPOSTA 
--&gt; SE O RISCO OCORREU E SUAS CONSEQUÊNCIAS
--&gt; SE TRATA-SE DE UM RISCO NOVO IDENTIFICADO
--&gt; SE O RISCO TEVE MUDANÇA NOS RESPONSÁVEIS PELAS AÇÕES DE RESPOSTA
--&gt; SE HOUVE MUDANÇA NO TIPO DE RESPOSTA ADOTADA
--&gt; SE O RISCO NECESSITOU SE UTILIZAR DE AÇÃO DE CONTINGÊNCIA
--&gt; SE FOI IDENTIFICADO ALGUM RISCO RESIDUAL APÓS A IMPLEMENTAÇÃO DA AÇÃO DE RESPOSTA
--&gt; E OUTROS</t>
        </r>
      </text>
    </comment>
    <comment ref="CG5" authorId="1">
      <text>
        <r>
          <rPr>
            <b/>
            <sz val="9"/>
            <color indexed="81"/>
            <rFont val="Tahoma"/>
            <family val="2"/>
          </rPr>
          <t>DATA EM QUE TODOS OS RISCOS DO PROJETO FORAM MONITORADOS.</t>
        </r>
      </text>
    </comment>
    <comment ref="CH5" authorId="1">
      <text>
        <r>
          <rPr>
            <b/>
            <sz val="9"/>
            <color indexed="81"/>
            <rFont val="Tahoma"/>
            <family val="2"/>
          </rPr>
          <t>O STATUS DO RISCO PODE ASSUMIR OS SEGUINTES VALORES:
A - ABERTO (O RISCO AINDA PODE OCORRER OU JÁ OCORREU)
F - FECHADO (O RISCO NÃO PODE MAIS OCORRER)</t>
        </r>
      </text>
    </comment>
    <comment ref="CI5" authorId="1">
      <text>
        <r>
          <rPr>
            <b/>
            <sz val="9"/>
            <color indexed="81"/>
            <rFont val="Tahoma"/>
            <family val="2"/>
          </rPr>
          <t>O CAMPO "OCORREU" INDICA SE O RISCO  JÁ OCORREU OU NÃO NO PROJETO:
S - SIM
N - NÃO</t>
        </r>
      </text>
    </comment>
    <comment ref="CJ5" authorId="1">
      <text>
        <r>
          <rPr>
            <b/>
            <sz val="9"/>
            <color indexed="81"/>
            <rFont val="Tahoma"/>
            <family val="2"/>
          </rPr>
          <t>APRESENTAR QUAISQUER COMENTÁRIOS ADICIONAIS REFERENTES AO MONITORAMENTO. POR EXEMPLO:
--&gt; SE O RISCO TEVE A PROBABILIDADE DE OCORRÊNCIA OU O IMPACTO MODIFICADOS
--&gt; SE O RISCO TEVE SEU NÍVEL MODIFICADO
--&gt; SE O RISCO TEVE IMPLEMENTADA ALGUMA NOVA AÇÃO DE RESPOSTA 
--&gt; SE O RISCO OCORREU E SUAS CONSEQUÊNCIAS
--&gt; SE TRATA-SE DE UM RISCO NOVO IDENTIFICADO
--&gt; SE O RISCO TEVE MUDANÇA NOS RESPONSÁVEIS PELAS AÇÕES DE RESPOSTA
--&gt; SE HOUVE MUDANÇA NO TIPO DE RESPOSTA ADOTADA
--&gt; SE O RISCO NECESSITOU SE UTILIZAR DE AÇÃO DE CONTINGÊNCIA
--&gt; SE FOI IDENTIFICADO ALGUM RISCO RESIDUAL APÓS A IMPLEMENTAÇÃO DA AÇÃO DE RESPOSTA
--&gt; E OUTROS</t>
        </r>
      </text>
    </comment>
    <comment ref="CK5" authorId="1">
      <text>
        <r>
          <rPr>
            <b/>
            <sz val="9"/>
            <color indexed="81"/>
            <rFont val="Tahoma"/>
            <family val="2"/>
          </rPr>
          <t>DATA EM QUE TODOS OS RISCOS DO PROJETO FORAM MONITORADOS.</t>
        </r>
      </text>
    </comment>
    <comment ref="CL5" authorId="1">
      <text>
        <r>
          <rPr>
            <b/>
            <sz val="9"/>
            <color indexed="81"/>
            <rFont val="Tahoma"/>
            <family val="2"/>
          </rPr>
          <t>O STATUS DO RISCO PODE ASSUMIR OS SEGUINTES VALORES:
A - ABERTO (O RISCO AINDA PODE OCORRER OU JÁ OCORREU)
F - FECHADO (O RISCO NÃO PODE MAIS OCORRER)</t>
        </r>
      </text>
    </comment>
    <comment ref="CM5" authorId="1">
      <text>
        <r>
          <rPr>
            <b/>
            <sz val="9"/>
            <color indexed="81"/>
            <rFont val="Tahoma"/>
            <family val="2"/>
          </rPr>
          <t>O CAMPO "OCORREU" INDICA SE O RISCO  JÁ OCORREU OU NÃO NO PROJETO:
S - SIM
N - NÃO</t>
        </r>
      </text>
    </comment>
    <comment ref="CN5" authorId="1">
      <text>
        <r>
          <rPr>
            <b/>
            <sz val="9"/>
            <color indexed="81"/>
            <rFont val="Tahoma"/>
            <family val="2"/>
          </rPr>
          <t>APRESENTAR QUAISQUER COMENTÁRIOS ADICIONAIS REFERENTES AO MONITORAMENTO. POR EXEMPLO:
--&gt; SE O RISCO TEVE A PROBABILIDADE DE OCORRÊNCIA OU O IMPACTO MODIFICADOS
--&gt; SE O RISCO TEVE SEU NÍVEL MODIFICADO
--&gt; SE O RISCO TEVE IMPLEMENTADA ALGUMA NOVA AÇÃO DE RESPOSTA 
--&gt; SE O RISCO OCORREU E SUAS CONSEQUÊNCIAS
--&gt; SE TRATA-SE DE UM RISCO NOVO IDENTIFICADO
--&gt; SE O RISCO TEVE MUDANÇA NOS RESPONSÁVEIS PELAS AÇÕES DE RESPOSTA
--&gt; SE HOUVE MUDANÇA NO TIPO DE RESPOSTA ADOTADA
--&gt; SE O RISCO NECESSITOU SE UTILIZAR DE AÇÃO DE CONTINGÊNCIA
--&gt; SE FOI IDENTIFICADO ALGUM RISCO RESIDUAL APÓS A IMPLEMENTAÇÃO DA AÇÃO DE RESPOSTA
--&gt; E OUTROS</t>
        </r>
      </text>
    </comment>
    <comment ref="L6" authorId="1">
      <text>
        <r>
          <rPr>
            <b/>
            <sz val="9"/>
            <color indexed="81"/>
            <rFont val="Tahoma"/>
            <family val="2"/>
          </rPr>
          <t>A EFICÁCIA PODERÁ ASSUMIR OS SEGUINTES VALORES:
Inexistente - 1,0
Fraco 0,8
Mediano - 0,6
Satisfatório - 0,4
Forte  - 0,2
VEJA NA ABA "EFICÁCIA DO CONTROLE" OS CONCEITOS ASSOCIADOS A CADA VALOR E DEPOIS ESCOLHA O VALOR ADEQUADO NA LISTA DA CÉLULA.</t>
        </r>
      </text>
    </comment>
    <comment ref="O6" authorId="1">
      <text>
        <r>
          <rPr>
            <b/>
            <sz val="9"/>
            <color indexed="81"/>
            <rFont val="Tahoma"/>
            <family val="2"/>
          </rPr>
          <t>A EFICÁCIA PODERÁ ASSUMIR OS SEGUINTES VALORES:
Inexistente - 1,0
Fraco 0,8
Mediano - 0,6
Satisfatório - 0,4
Forte  - 0,2
VEJA NA ABA "EFICÁCIA DO CONTROLE" OS CONCEITOS ASSOCIADOS A CADA VALOR E DEPOIS ESCOLHA O VALOR ADEQUADO NA LISTA DA CÉLULA.</t>
        </r>
      </text>
    </comment>
    <comment ref="R6" authorId="1">
      <text>
        <r>
          <rPr>
            <b/>
            <sz val="9"/>
            <color indexed="81"/>
            <rFont val="Tahoma"/>
            <family val="2"/>
          </rPr>
          <t>A EFICÁCIA PODERÁ ASSUMIR OS SEGUINTES VALORES:
Inexistente - 1,0
Fraco 0,8
Mediano - 0,6
Satisfatório - 0,4
Forte  - 0,2
VEJA NA ABA "EFICÁCIA DO CONTROLE" OS CONCEITOS ASSOCIADOS A CADA VALOR E DEPOIS ESCOLHA O VALOR ADEQUADO NA LISTA DA CÉLULA.</t>
        </r>
      </text>
    </comment>
    <comment ref="U6" authorId="1">
      <text>
        <r>
          <rPr>
            <b/>
            <sz val="9"/>
            <color indexed="81"/>
            <rFont val="Tahoma"/>
            <family val="2"/>
          </rPr>
          <t>A EFICÁCIA PODERÁ ASSUMIR OS SEGUINTES VALORES:
Inexistente - 1,0
Fraco 0,8
Mediano - 0,6
Satisfatório - 0,4
Forte  - 0,2
VEJA NA ABA "EFICÁCIA DO CONTROLE" OS CONCEITOS ASSOCIADOS A CADA VALOR E DEPOIS ESCOLHA O VALOR ADEQUADO NA LISTA DA CÉLULA.</t>
        </r>
      </text>
    </comment>
  </commentList>
</comments>
</file>

<file path=xl/sharedStrings.xml><?xml version="1.0" encoding="utf-8"?>
<sst xmlns="http://schemas.openxmlformats.org/spreadsheetml/2006/main" count="1195" uniqueCount="168">
  <si>
    <t>CATEGORIA DO RISCO</t>
  </si>
  <si>
    <t>N</t>
  </si>
  <si>
    <t>Nº</t>
  </si>
  <si>
    <t>RISCO</t>
  </si>
  <si>
    <t>PROBABILIDADE</t>
  </si>
  <si>
    <t>IMPACTO</t>
  </si>
  <si>
    <t>BAIXA - 2</t>
  </si>
  <si>
    <t>MÉDIA - 3</t>
  </si>
  <si>
    <t>ALTA - 4</t>
  </si>
  <si>
    <t>MUITO ALTA - 5</t>
  </si>
  <si>
    <t>PROBABI
LIDADE</t>
  </si>
  <si>
    <t>BAIXO - 2</t>
  </si>
  <si>
    <t>MÉDIO - 3</t>
  </si>
  <si>
    <t>ALTO - 4</t>
  </si>
  <si>
    <t>MUITO ALTO - 5</t>
  </si>
  <si>
    <t>NÍVEL DO RISCO</t>
  </si>
  <si>
    <t>Nível de Risco</t>
  </si>
  <si>
    <t>Descrição</t>
  </si>
  <si>
    <t>Diretriz para Resposta</t>
  </si>
  <si>
    <t>Extremo</t>
  </si>
  <si>
    <t>Indica um nível de risco absolutamente inaceitável, muito além do apetite a risco da organização.</t>
  </si>
  <si>
    <t>Qualquer risco encontrado nessa área deve ter uma resposta imediata. 
Admite-se postergar o tratamento somente mediante parecer do Secretário da Unidade, ou cargo equivalente.</t>
  </si>
  <si>
    <t>Alto</t>
  </si>
  <si>
    <t>Indica um nível de risco inaceitável, além do apetite a risco da organização.</t>
  </si>
  <si>
    <t>Qualquer risco encontrado nessa área deve ter uma resposta em um intervalo de tempo definido pelo Secretário da Unidade, ou cargo equivalente.
Admite-se postergar o tratamento somente mediante parecer pelo Secretário da Unidade, ou cargo equivalente.</t>
  </si>
  <si>
    <t>Médio</t>
  </si>
  <si>
    <t>Indica um nível de risco aceitável, dentro do apetite a risco da organização.</t>
  </si>
  <si>
    <t>Não se faz necessário adotar medidas especiais de tratamento, exceto manter os controles já existentes.</t>
  </si>
  <si>
    <t>Baixo</t>
  </si>
  <si>
    <t>Indica um nível de risco muito baixo, onde há possíveis oportunidades de maior retorno que podem ser exploradas.</t>
  </si>
  <si>
    <t>Explorar as oportunidades se determinado pelo Secretário da Unidade, ou cargo equivalente.</t>
  </si>
  <si>
    <t>STATUS</t>
  </si>
  <si>
    <t>A</t>
  </si>
  <si>
    <t>F</t>
  </si>
  <si>
    <t>S</t>
  </si>
  <si>
    <t>OCORREU ?</t>
  </si>
  <si>
    <t>RESPOSTA AO RISCO</t>
  </si>
  <si>
    <t>ACEITAR</t>
  </si>
  <si>
    <t>MITIGAR</t>
  </si>
  <si>
    <t>TRANSFERIR</t>
  </si>
  <si>
    <t>EVITAR</t>
  </si>
  <si>
    <t>RESPONSÁVEL</t>
  </si>
  <si>
    <t>DATA</t>
  </si>
  <si>
    <t>COMENTÁRIO</t>
  </si>
  <si>
    <t>O objetivo dessa resposta é compartilhar ou transferir uma parte do risco a terceiros. Vale salientar que nem todos os riscos são totalmente transferíveis, como por exemplo, os riscos associados à reputação ou à imagem.</t>
  </si>
  <si>
    <t xml:space="preserve">O objetivo dessa resposta é reduzir a probabilidade, o impacto, ou ambos. </t>
  </si>
  <si>
    <t>Uma vez que os tipos de respostas foram elencados, resta saber em quais situações eles deverão ser aplicados. Para isso, devem-se considerar alguns aspectos, como: avaliar os  custos-benefícios de cada resposta; avaliar o efeito de cada resposta sobre a probabilidade e o impacto; considerar os riscos cujo tratamento não é economicamente justificável; avaliar os riscos secundários introduzidos pelo tratamento, entre outros.</t>
  </si>
  <si>
    <t>DESCRIÇÃO</t>
  </si>
  <si>
    <t>1)
2)
3)</t>
  </si>
  <si>
    <t>TIPO DE RESPOSTA</t>
  </si>
  <si>
    <t>ESTRATÉGIAS DE RESPOSTAS DE CONTINGÊNCIA</t>
  </si>
  <si>
    <t>MONITORAMENTO Nº 01</t>
  </si>
  <si>
    <t>MONITORAMENTO Nº 02</t>
  </si>
  <si>
    <t>MONITORAMENTO Nº 03</t>
  </si>
  <si>
    <t>MONITORAMENTO Nº 04</t>
  </si>
  <si>
    <t>MONITORAMENTO Nº 05</t>
  </si>
  <si>
    <t>MONITORAMENTO Nº 06</t>
  </si>
  <si>
    <t>MONITORAMENTO Nº 07</t>
  </si>
  <si>
    <t>MONITORAMENTO Nº 08</t>
  </si>
  <si>
    <t>MONITORAMENTO Nº 09</t>
  </si>
  <si>
    <t>MONITORAMENTO Nº 10</t>
  </si>
  <si>
    <t>MONITORAMENTO Nº 11</t>
  </si>
  <si>
    <t>MONITORAMENTO Nº 12</t>
  </si>
  <si>
    <t>MONITORAMENTO Nº 13</t>
  </si>
  <si>
    <t>MONITORAMENTO Nº 14</t>
  </si>
  <si>
    <t>MONITORAMENTO Nº 15</t>
  </si>
  <si>
    <t>MONITORAMENTO Nº 16</t>
  </si>
  <si>
    <t>IDENTIFICAÇÃO DO RISCO</t>
  </si>
  <si>
    <t>ANÁLISE QUALITATIVA DO RISCO</t>
  </si>
  <si>
    <t>ENTREVISTA COM ESPECIALISTAS</t>
  </si>
  <si>
    <t>BRAINSTORMING</t>
  </si>
  <si>
    <t xml:space="preserve">TÉCNICA DELPHI </t>
  </si>
  <si>
    <t>• Um tipo de entrevista com especialistas
• Entrevistas anônimas
• Usado quando existe um certo grau de conflito e confronto, onde o brainstorming e a discussão direta não são aplicáveis.
• Usado para obter comentários dos "concorrentes"
• Demorado e trabalhoso</t>
  </si>
  <si>
    <t>TÉCNICA DE GRUPO NOMINAL - NGT</t>
  </si>
  <si>
    <t>• Brainstorming individual
• Permite um "certo" grau de priorização
• Mescla participação individual e trabalho em grupo
• Rápido e efetivo
• Reduz o "caos" do brainstorming</t>
  </si>
  <si>
    <t>SLIP DE CRAWFORD</t>
  </si>
  <si>
    <t>• Grande volume de riscos em pouco tempo
• Utiliza um "slip" ou pedaços de papel tipo Post-Ir®
• Brainstorming individual e Consolidação em grupo</t>
  </si>
  <si>
    <t>ANALOGIA</t>
  </si>
  <si>
    <t>• Base em histórico
• Precisam de referencia
• Informações precisam ser ajustadas visando a compatibilidade com a realidade atual</t>
  </si>
  <si>
    <t>CHECKLIST, QUESTIONÁRIOS E MODELOS</t>
  </si>
  <si>
    <t>• Quando existem dados históricos/ estudos de entidade/ outras organizações
• Baseiam-se no conceito de que nenhum projeto representa um conjunto de riscos totalmente novo
• Usado para refinar sua lista de riscos
• Usa Risk Breakdown Structures para facilitar a criação de riscos</t>
  </si>
  <si>
    <t>• Mecanismo utilizado para riscos técnicos específicos, normalmente não cobertas pela equipe do projeto.
• Entrevistados: Especialistas externos à equipe e/ ou organização, Consultores, Equipe de projeto
• Lento e muitas vezes não presencial</t>
  </si>
  <si>
    <t>CARACTERÍSTICAS</t>
  </si>
  <si>
    <t xml:space="preserve">• Identificação de grande volume de riscos
• Presencial
• Processo criativo e sinérgico
• Estimula o trabalho em equipe
• Se não bem trabalhado pode gerar o "caos"
</t>
  </si>
  <si>
    <t>TÉCNICAS DE IDENTIFICAÇÃO DE RISCOS</t>
  </si>
  <si>
    <t>OBSERVAÇÃO</t>
  </si>
  <si>
    <t>• Utilizar quando há uma necessidade técnica sobre assunto que a equipe não domina.
• É necessário definir o escopo (parte específica do projeto) para identificar riscos daquela parte.</t>
  </si>
  <si>
    <t xml:space="preserve">• Utilizar para itens normais (não aspectos técnicos)
• Deixar claro no início da reunião: o que é e o que não é escopo da discussão
• Grupo de 5 a 6 pessoas
• Duração de 30 a 45 minutos
</t>
  </si>
  <si>
    <t xml:space="preserve">• Técnica presencial
</t>
  </si>
  <si>
    <t xml:space="preserve">• É preciso cuidado para não se utilizar a referência errada ou inadequada
</t>
  </si>
  <si>
    <t xml:space="preserve">• É uma forma de analogia
</t>
  </si>
  <si>
    <r>
      <t xml:space="preserve">MENSAGENS PRINCIPAIS
</t>
    </r>
    <r>
      <rPr>
        <b/>
        <sz val="12"/>
        <color rgb="FFFF0000"/>
        <rFont val="Times New Roman"/>
        <family val="1"/>
      </rPr>
      <t>• Outra importante fonte de identificação de risco são as PREMISSAS. Uma premissa, quando não concretizada, se transforma em risco.</t>
    </r>
    <r>
      <rPr>
        <b/>
        <sz val="12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>• Cada técnica de identificação de riscos tem uma aplicação específica em cada necessidade.
• Delphi sempre é um processo anônimo.
• Para grande volume de dados, utilize o Brainstorming ou o Slip de Crawford.
• Quando informações históricas existirem, podem ser utilizados a Analogia e os Checklist .</t>
    </r>
  </si>
  <si>
    <t>PERÍODO DE EXECUÇÃO</t>
  </si>
  <si>
    <r>
      <rPr>
        <b/>
        <sz val="18"/>
        <color theme="1"/>
        <rFont val="Times New Roman"/>
        <family val="1"/>
      </rPr>
      <t xml:space="preserve">Algumas respostas são esquematizadas para serem usadas somente se certos eventos ocorrerem. Para alguns riscos, é apropriado que a equipe do projeto desenvolva um plano de respostas que só será executado sob determinadas condições predefinidas, caso se acredite que haverá alerta suficiente para implementar o plano. </t>
    </r>
    <r>
      <rPr>
        <b/>
        <sz val="18"/>
        <color rgb="FFFF0000"/>
        <rFont val="Times New Roman"/>
        <family val="1"/>
      </rPr>
      <t>Os eventos que acionam a resposta de contingência</t>
    </r>
    <r>
      <rPr>
        <b/>
        <sz val="18"/>
        <color theme="1"/>
        <rFont val="Times New Roman"/>
        <family val="1"/>
      </rPr>
      <t xml:space="preserve">, como marcos intermediários não atingidos ou o aumento da prioridade de um fornecedor, devem ser definidos e acompanhados. As respostas aos riscos identificados usando essa técnica são muitas vezes chamadas de planos de contingência ou planos alternativos, e incluem eventos geradores identificados que colocam os planos em vigor. </t>
    </r>
    <r>
      <rPr>
        <b/>
        <sz val="12"/>
        <color theme="1"/>
        <rFont val="Times New Roman"/>
        <family val="1"/>
      </rPr>
      <t xml:space="preserve">
PMBoK 5ª Ed., pag 346</t>
    </r>
  </si>
  <si>
    <r>
      <t xml:space="preserve">Obs.: Os eventos que acionam a resposta de contingência, em vermelho no texto acima, são usualmente denominados </t>
    </r>
    <r>
      <rPr>
        <b/>
        <sz val="13"/>
        <color rgb="FF002060"/>
        <rFont val="Times New Roman"/>
        <family val="1"/>
      </rPr>
      <t>GATILHOS</t>
    </r>
    <r>
      <rPr>
        <b/>
        <sz val="13"/>
        <color theme="1"/>
        <rFont val="Times New Roman"/>
        <family val="1"/>
      </rPr>
      <t>.</t>
    </r>
  </si>
  <si>
    <t>O objetivo dessa resposta é evitar totalmente o risco. O objetivo desta resposta é impedir o risco, descontinuando as atividades com potencial de gerá-lo.</t>
  </si>
  <si>
    <t>Aceitar implica reconhecer o risco sem que nenhuma ação específica seja tomada. Em algumas situações, como risco de baixo nível ou custo desproporcional ao benefício do tratamento, a opção mais adequada é aceitar ou reter o risco.</t>
  </si>
  <si>
    <t>CONTROLES EXISTENTES</t>
  </si>
  <si>
    <t>EFICÁCIA</t>
  </si>
  <si>
    <t>Eficácia do Controle</t>
  </si>
  <si>
    <t>Situação do controle existente</t>
  </si>
  <si>
    <t>Multiplicador do Risco Inerente</t>
  </si>
  <si>
    <t>Ausência completa de controle.</t>
  </si>
  <si>
    <t>Controle depositado na esfera de conhecimento pessoal dos operadores do processo, em geral realizado de maneira manual.</t>
  </si>
  <si>
    <t>Controle pode falhar por não contemplar todos os aspectos relevantes do risco ou porque seu desenho ou as ferramentas que o suportam não são adequados.</t>
  </si>
  <si>
    <t>Controle normatizado e embora passível de aperfeiçoamento está sustentado por ferramentas adequadas e mitiga o risco razoavelmente.</t>
  </si>
  <si>
    <t>Controle mitiga o risco associado em todos os aspectos relevantes, podendo ser enquadrado num nível de “melhor prática”.</t>
  </si>
  <si>
    <t>MUITO BAIXO - 1</t>
  </si>
  <si>
    <t>INEXISTENTE</t>
  </si>
  <si>
    <t>FRACO</t>
  </si>
  <si>
    <t>MEDIANO</t>
  </si>
  <si>
    <t>SATISFATÓRIO</t>
  </si>
  <si>
    <t>FORTE</t>
  </si>
  <si>
    <t>MUITO BAIXA - 1</t>
  </si>
  <si>
    <t>RISCO RESIDUAL</t>
  </si>
  <si>
    <t>CAUSA</t>
  </si>
  <si>
    <t>EVENTO</t>
  </si>
  <si>
    <t>CONSEQUENCIA</t>
  </si>
  <si>
    <r>
      <t xml:space="preserve">AÇÕES PARA IMPLEMENTAR A RESPOSTA 
</t>
    </r>
    <r>
      <rPr>
        <b/>
        <sz val="10"/>
        <color theme="3" tint="-0.249977111117893"/>
        <rFont val="Arial"/>
        <family val="2"/>
      </rPr>
      <t>(INCLUSIVE CONTINGÊNCIA E SEU GATILHO)</t>
    </r>
  </si>
  <si>
    <t>CONTROLE 1</t>
  </si>
  <si>
    <t>CONTROLE 2</t>
  </si>
  <si>
    <t>CONTROLE 3</t>
  </si>
  <si>
    <t>CONTROLE 4</t>
  </si>
  <si>
    <t>DIRETRIZ PARA RESPOSTA</t>
  </si>
  <si>
    <t>Contexto Interno</t>
  </si>
  <si>
    <t>Contexto Externo</t>
  </si>
  <si>
    <t xml:space="preserve">Conformidade e Fiscalização: </t>
  </si>
  <si>
    <t xml:space="preserve">Regulamentação: </t>
  </si>
  <si>
    <t>• Normatização, controle e fiscalização interna;</t>
  </si>
  <si>
    <t>• Ambiente regulatório;</t>
  </si>
  <si>
    <t>• Gestão dos elementos que influenciam o alcance dos objetivos estratégicos.</t>
  </si>
  <si>
    <t>• Aderência aos principais requisitos regulatórios externos.</t>
  </si>
  <si>
    <t xml:space="preserve">Recursos Humanos: </t>
  </si>
  <si>
    <t xml:space="preserve">Fornecedores: </t>
  </si>
  <si>
    <t>• Carga de trabalho;</t>
  </si>
  <si>
    <t>• Relação com os fornecedores;</t>
  </si>
  <si>
    <t>• Segregação de funções;</t>
  </si>
  <si>
    <t>• Sanções ao contratado;</t>
  </si>
  <si>
    <t>• Clima organizacional.</t>
  </si>
  <si>
    <t>• Cláusulas contratuais sobre a entrega do objeto contratado.</t>
  </si>
  <si>
    <t xml:space="preserve">Tecnologia da Informação: </t>
  </si>
  <si>
    <t>Desastres:</t>
  </si>
  <si>
    <t>• Abrangência dos benefícios da TI;</t>
  </si>
  <si>
    <t>• Inundação, incêndio, etc.;</t>
  </si>
  <si>
    <t>• Demanda interna por recursos de TI;</t>
  </si>
  <si>
    <t>• Vandalismo, terrorismo.</t>
  </si>
  <si>
    <t>• Alinhamento da TI ao plano corporativo de continuidade de negócios;</t>
  </si>
  <si>
    <t>• Definição de parâmetros mínimos de qualidade e eficiência dos serviços prestados pela TI.</t>
  </si>
  <si>
    <t>Controles Físicos:</t>
  </si>
  <si>
    <t xml:space="preserve">Reputação: </t>
  </si>
  <si>
    <t>• Controles de segurança física;</t>
  </si>
  <si>
    <t>• Percepção da sociedade.</t>
  </si>
  <si>
    <t>• Alinhamento entre os controles de segurança física e lógica;</t>
  </si>
  <si>
    <t>• Existência do Plano de Continuidade de Negócios ou Plano de Recuperação de Desastres.</t>
  </si>
  <si>
    <t>Cultura Organizacional:</t>
  </si>
  <si>
    <t xml:space="preserve">Ambiente Cultural, Social e Político: </t>
  </si>
  <si>
    <t xml:space="preserve"> • Adaptação da cultura organizacional às mudanças no contexto interno.</t>
  </si>
  <si>
    <t>• Mudanças de governo.</t>
  </si>
  <si>
    <t>Econômicos:</t>
  </si>
  <si>
    <t xml:space="preserve"> • Disponibilidade financeiro-orçamentária.</t>
  </si>
  <si>
    <t>EXPLORAR</t>
  </si>
  <si>
    <t>Risco Positivo/Negativo</t>
  </si>
  <si>
    <t>Positivo</t>
  </si>
  <si>
    <t>Negativo</t>
  </si>
  <si>
    <t>DATA DE IDENTIFICAÇÃO</t>
  </si>
  <si>
    <t>TipoRisco</t>
  </si>
  <si>
    <t>GERENCIAMENTO DE RISCOS DO: XXXXXXXXXXXXXXX</t>
  </si>
  <si>
    <t>Objetivo do Projeto/Processo de Trabalho: YYYYYYYYYYYYY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</si>
</sst>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rgb="FFFFFFFF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2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Arial"/>
      <family val="2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0.5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8"/>
      <color rgb="FFFF0000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2060"/>
      <name val="Times New Roman"/>
      <family val="1"/>
    </font>
    <font>
      <b/>
      <sz val="12"/>
      <name val="Arial"/>
      <family val="2"/>
    </font>
    <font>
      <sz val="12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0"/>
      <color theme="3" tint="-0.249977111117893"/>
      <name val="Arial"/>
      <family val="2"/>
    </font>
    <font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theme="6" tint="0.39994506668294322"/>
      </right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double">
        <color theme="6" tint="0.39994506668294322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theme="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vertical="center" wrapText="1"/>
    </xf>
    <xf numFmtId="49" fontId="16" fillId="11" borderId="1" xfId="0" applyNumberFormat="1" applyFont="1" applyFill="1" applyBorder="1" applyAlignment="1">
      <alignment vertical="top" wrapText="1"/>
    </xf>
    <xf numFmtId="49" fontId="16" fillId="2" borderId="1" xfId="0" applyNumberFormat="1" applyFont="1" applyFill="1" applyBorder="1" applyAlignment="1">
      <alignment vertical="top" wrapText="1"/>
    </xf>
    <xf numFmtId="49" fontId="16" fillId="11" borderId="1" xfId="0" applyNumberFormat="1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11" borderId="1" xfId="0" applyFont="1" applyFill="1" applyBorder="1" applyAlignment="1">
      <alignment vertical="center" wrapText="1"/>
    </xf>
    <xf numFmtId="0" fontId="23" fillId="0" borderId="0" xfId="0" applyFont="1" applyBorder="1" applyAlignment="1">
      <alignment horizontal="justify" vertical="center" wrapText="1"/>
    </xf>
    <xf numFmtId="0" fontId="23" fillId="27" borderId="0" xfId="0" applyFont="1" applyFill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vertical="center" wrapText="1"/>
    </xf>
    <xf numFmtId="164" fontId="23" fillId="27" borderId="0" xfId="0" applyNumberFormat="1" applyFont="1" applyFill="1" applyBorder="1" applyAlignment="1">
      <alignment horizontal="center" vertical="center" wrapText="1"/>
    </xf>
    <xf numFmtId="164" fontId="23" fillId="0" borderId="16" xfId="0" applyNumberFormat="1" applyFont="1" applyBorder="1" applyAlignment="1">
      <alignment horizontal="center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49" fontId="23" fillId="27" borderId="0" xfId="0" applyNumberFormat="1" applyFont="1" applyFill="1" applyBorder="1" applyAlignment="1">
      <alignment horizontal="center" vertical="center" wrapText="1"/>
    </xf>
    <xf numFmtId="49" fontId="23" fillId="0" borderId="16" xfId="0" applyNumberFormat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23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2" fillId="23" borderId="20" xfId="0" applyFont="1" applyFill="1" applyBorder="1" applyAlignment="1" applyProtection="1">
      <alignment horizontal="center" vertical="center" wrapText="1"/>
      <protection locked="0"/>
    </xf>
    <xf numFmtId="0" fontId="28" fillId="28" borderId="29" xfId="0" applyFont="1" applyFill="1" applyBorder="1" applyAlignment="1" applyProtection="1">
      <alignment horizontal="left"/>
      <protection locked="0"/>
    </xf>
    <xf numFmtId="0" fontId="30" fillId="28" borderId="29" xfId="0" applyFont="1" applyFill="1" applyBorder="1" applyAlignment="1" applyProtection="1">
      <alignment horizontal="left" vertical="center"/>
      <protection locked="0"/>
    </xf>
    <xf numFmtId="0" fontId="2" fillId="10" borderId="21" xfId="0" applyFont="1" applyFill="1" applyBorder="1" applyAlignment="1" applyProtection="1">
      <alignment horizontal="center" vertical="center" wrapText="1"/>
      <protection locked="0"/>
    </xf>
    <xf numFmtId="0" fontId="3" fillId="20" borderId="9" xfId="0" applyFont="1" applyFill="1" applyBorder="1" applyAlignment="1" applyProtection="1">
      <alignment horizontal="center" vertical="center" wrapText="1"/>
      <protection locked="0"/>
    </xf>
    <xf numFmtId="0" fontId="3" fillId="20" borderId="10" xfId="0" applyFont="1" applyFill="1" applyBorder="1" applyAlignment="1" applyProtection="1">
      <alignment horizontal="center" vertical="center" wrapText="1"/>
      <protection locked="0"/>
    </xf>
    <xf numFmtId="0" fontId="3" fillId="20" borderId="11" xfId="0" applyFont="1" applyFill="1" applyBorder="1" applyAlignment="1" applyProtection="1">
      <alignment horizontal="center" vertical="center" wrapText="1"/>
      <protection locked="0"/>
    </xf>
    <xf numFmtId="0" fontId="3" fillId="20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horizontal="center" vertical="top"/>
    </xf>
    <xf numFmtId="0" fontId="3" fillId="17" borderId="10" xfId="0" applyFont="1" applyFill="1" applyBorder="1" applyAlignment="1" applyProtection="1">
      <alignment horizontal="center" vertical="center" wrapText="1"/>
      <protection locked="0"/>
    </xf>
    <xf numFmtId="0" fontId="3" fillId="17" borderId="10" xfId="0" applyFont="1" applyFill="1" applyBorder="1" applyAlignment="1" applyProtection="1">
      <alignment vertical="center" wrapText="1"/>
      <protection locked="0"/>
    </xf>
    <xf numFmtId="0" fontId="3" fillId="17" borderId="11" xfId="0" applyFont="1" applyFill="1" applyBorder="1" applyAlignment="1" applyProtection="1">
      <alignment vertical="center" wrapText="1"/>
      <protection locked="0"/>
    </xf>
    <xf numFmtId="0" fontId="3" fillId="18" borderId="9" xfId="0" applyFont="1" applyFill="1" applyBorder="1" applyAlignment="1" applyProtection="1">
      <alignment horizontal="center" vertical="center" wrapText="1"/>
      <protection locked="0"/>
    </xf>
    <xf numFmtId="0" fontId="3" fillId="18" borderId="10" xfId="0" applyFont="1" applyFill="1" applyBorder="1" applyAlignment="1" applyProtection="1">
      <alignment horizontal="center" vertical="center" wrapText="1"/>
      <protection locked="0"/>
    </xf>
    <xf numFmtId="0" fontId="3" fillId="16" borderId="17" xfId="0" applyFont="1" applyFill="1" applyBorder="1" applyAlignment="1" applyProtection="1">
      <alignment horizontal="center" vertical="center" wrapText="1"/>
      <protection locked="0"/>
    </xf>
    <xf numFmtId="0" fontId="3" fillId="16" borderId="10" xfId="0" applyFont="1" applyFill="1" applyBorder="1" applyAlignment="1" applyProtection="1">
      <alignment horizontal="left" vertical="center" wrapText="1"/>
      <protection locked="0"/>
    </xf>
    <xf numFmtId="0" fontId="3" fillId="16" borderId="11" xfId="0" applyFont="1" applyFill="1" applyBorder="1" applyAlignment="1" applyProtection="1">
      <alignment horizontal="left" vertical="center" wrapText="1"/>
      <protection locked="0"/>
    </xf>
    <xf numFmtId="0" fontId="3" fillId="13" borderId="9" xfId="0" applyFont="1" applyFill="1" applyBorder="1" applyAlignment="1" applyProtection="1">
      <alignment horizontal="center" vertical="center" wrapText="1"/>
      <protection locked="0"/>
    </xf>
    <xf numFmtId="0" fontId="3" fillId="13" borderId="10" xfId="0" applyFont="1" applyFill="1" applyBorder="1" applyAlignment="1" applyProtection="1">
      <alignment horizontal="center" vertical="center" wrapText="1"/>
      <protection locked="0"/>
    </xf>
    <xf numFmtId="0" fontId="3" fillId="13" borderId="11" xfId="0" applyFont="1" applyFill="1" applyBorder="1" applyAlignment="1" applyProtection="1">
      <alignment horizontal="left" vertical="center" wrapText="1"/>
      <protection locked="0"/>
    </xf>
    <xf numFmtId="49" fontId="13" fillId="19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19" borderId="1" xfId="0" applyFont="1" applyFill="1" applyBorder="1" applyAlignment="1" applyProtection="1">
      <alignment horizontal="center" vertical="center" wrapText="1"/>
      <protection locked="0"/>
    </xf>
    <xf numFmtId="0" fontId="3" fillId="19" borderId="1" xfId="0" applyFont="1" applyFill="1" applyBorder="1" applyAlignment="1" applyProtection="1">
      <alignment vertical="center" wrapText="1"/>
      <protection locked="0"/>
    </xf>
    <xf numFmtId="0" fontId="3" fillId="19" borderId="13" xfId="0" applyFont="1" applyFill="1" applyBorder="1" applyAlignment="1" applyProtection="1">
      <alignment vertical="center" wrapText="1"/>
      <protection locked="0"/>
    </xf>
    <xf numFmtId="0" fontId="3" fillId="14" borderId="12" xfId="0" applyFont="1" applyFill="1" applyBorder="1" applyAlignment="1" applyProtection="1">
      <alignment horizontal="center" vertical="center" wrapText="1"/>
      <protection locked="0"/>
    </xf>
    <xf numFmtId="0" fontId="3" fillId="14" borderId="1" xfId="0" applyFont="1" applyFill="1" applyBorder="1" applyAlignment="1" applyProtection="1">
      <alignment horizontal="center" vertical="center" wrapText="1"/>
      <protection locked="0"/>
    </xf>
    <xf numFmtId="0" fontId="3" fillId="22" borderId="12" xfId="0" applyFont="1" applyFill="1" applyBorder="1" applyAlignment="1" applyProtection="1">
      <alignment horizontal="center" vertical="center" wrapText="1"/>
      <protection locked="0"/>
    </xf>
    <xf numFmtId="0" fontId="3" fillId="22" borderId="1" xfId="0" applyFont="1" applyFill="1" applyBorder="1" applyAlignment="1" applyProtection="1">
      <alignment horizontal="center" vertical="center" wrapText="1"/>
      <protection locked="0"/>
    </xf>
    <xf numFmtId="0" fontId="3" fillId="21" borderId="2" xfId="0" applyFont="1" applyFill="1" applyBorder="1" applyAlignment="1" applyProtection="1">
      <alignment horizontal="center" vertical="center" wrapText="1"/>
      <protection locked="0"/>
    </xf>
    <xf numFmtId="0" fontId="3" fillId="21" borderId="1" xfId="0" applyFont="1" applyFill="1" applyBorder="1" applyAlignment="1" applyProtection="1">
      <alignment horizontal="left" vertical="center" wrapText="1"/>
      <protection locked="0"/>
    </xf>
    <xf numFmtId="0" fontId="3" fillId="21" borderId="13" xfId="0" applyFont="1" applyFill="1" applyBorder="1" applyAlignment="1" applyProtection="1">
      <alignment horizontal="left" vertical="center" wrapText="1"/>
      <protection locked="0"/>
    </xf>
    <xf numFmtId="0" fontId="3" fillId="15" borderId="12" xfId="0" applyFont="1" applyFill="1" applyBorder="1" applyAlignment="1" applyProtection="1">
      <alignment horizontal="center" vertical="center" wrapText="1"/>
      <protection locked="0"/>
    </xf>
    <xf numFmtId="0" fontId="3" fillId="15" borderId="1" xfId="0" applyFont="1" applyFill="1" applyBorder="1" applyAlignment="1" applyProtection="1">
      <alignment horizontal="center" vertical="center" wrapText="1"/>
      <protection locked="0"/>
    </xf>
    <xf numFmtId="0" fontId="3" fillId="15" borderId="13" xfId="0" applyFont="1" applyFill="1" applyBorder="1" applyAlignment="1" applyProtection="1">
      <alignment horizontal="left" vertical="center" wrapText="1"/>
      <protection locked="0"/>
    </xf>
    <xf numFmtId="49" fontId="13" fillId="17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1" xfId="0" applyFont="1" applyFill="1" applyBorder="1" applyAlignment="1" applyProtection="1">
      <alignment horizontal="center" vertical="center" wrapText="1"/>
      <protection locked="0"/>
    </xf>
    <xf numFmtId="0" fontId="3" fillId="17" borderId="1" xfId="0" applyFont="1" applyFill="1" applyBorder="1" applyAlignment="1" applyProtection="1">
      <alignment vertical="center" wrapText="1"/>
      <protection locked="0"/>
    </xf>
    <xf numFmtId="0" fontId="3" fillId="17" borderId="13" xfId="0" applyFont="1" applyFill="1" applyBorder="1" applyAlignment="1" applyProtection="1">
      <alignment vertical="center" wrapText="1"/>
      <protection locked="0"/>
    </xf>
    <xf numFmtId="0" fontId="3" fillId="18" borderId="12" xfId="0" applyFont="1" applyFill="1" applyBorder="1" applyAlignment="1" applyProtection="1">
      <alignment horizontal="center" vertical="center" wrapText="1"/>
      <protection locked="0"/>
    </xf>
    <xf numFmtId="0" fontId="3" fillId="18" borderId="1" xfId="0" applyFont="1" applyFill="1" applyBorder="1" applyAlignment="1" applyProtection="1">
      <alignment horizontal="center" vertical="center" wrapText="1"/>
      <protection locked="0"/>
    </xf>
    <xf numFmtId="0" fontId="3" fillId="20" borderId="12" xfId="0" applyFont="1" applyFill="1" applyBorder="1" applyAlignment="1" applyProtection="1">
      <alignment horizontal="center" vertical="center" wrapText="1"/>
      <protection locked="0"/>
    </xf>
    <xf numFmtId="0" fontId="3" fillId="16" borderId="2" xfId="0" applyFont="1" applyFill="1" applyBorder="1" applyAlignment="1" applyProtection="1">
      <alignment horizontal="center" vertical="center" wrapText="1"/>
      <protection locked="0"/>
    </xf>
    <xf numFmtId="0" fontId="3" fillId="16" borderId="1" xfId="0" applyFont="1" applyFill="1" applyBorder="1" applyAlignment="1" applyProtection="1">
      <alignment horizontal="left" vertical="center" wrapText="1"/>
      <protection locked="0"/>
    </xf>
    <xf numFmtId="0" fontId="3" fillId="16" borderId="13" xfId="0" applyFont="1" applyFill="1" applyBorder="1" applyAlignment="1" applyProtection="1">
      <alignment horizontal="left" vertical="center" wrapText="1"/>
      <protection locked="0"/>
    </xf>
    <xf numFmtId="0" fontId="3" fillId="13" borderId="12" xfId="0" applyFont="1" applyFill="1" applyBorder="1" applyAlignment="1" applyProtection="1">
      <alignment horizontal="center" vertical="center" wrapText="1"/>
      <protection locked="0"/>
    </xf>
    <xf numFmtId="0" fontId="3" fillId="13" borderId="1" xfId="0" applyFont="1" applyFill="1" applyBorder="1" applyAlignment="1" applyProtection="1">
      <alignment horizontal="center" vertical="center" wrapText="1"/>
      <protection locked="0"/>
    </xf>
    <xf numFmtId="0" fontId="3" fillId="13" borderId="13" xfId="0" applyFont="1" applyFill="1" applyBorder="1" applyAlignment="1" applyProtection="1">
      <alignment horizontal="left" vertical="center" wrapText="1"/>
      <protection locked="0"/>
    </xf>
    <xf numFmtId="0" fontId="1" fillId="3" borderId="0" xfId="0" applyFont="1" applyFill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25" fillId="22" borderId="18" xfId="0" applyNumberFormat="1" applyFont="1" applyFill="1" applyBorder="1" applyAlignment="1" applyProtection="1">
      <alignment horizontal="center" vertical="center" wrapText="1"/>
    </xf>
    <xf numFmtId="164" fontId="25" fillId="20" borderId="18" xfId="0" applyNumberFormat="1" applyFont="1" applyFill="1" applyBorder="1" applyAlignment="1" applyProtection="1">
      <alignment horizontal="center" vertical="center" wrapText="1"/>
    </xf>
    <xf numFmtId="0" fontId="2" fillId="10" borderId="5" xfId="0" applyFont="1" applyFill="1" applyBorder="1" applyAlignment="1" applyProtection="1">
      <alignment horizontal="center" vertical="center" wrapText="1"/>
      <protection locked="0"/>
    </xf>
    <xf numFmtId="0" fontId="3" fillId="22" borderId="2" xfId="0" applyFont="1" applyFill="1" applyBorder="1" applyAlignment="1" applyProtection="1">
      <alignment horizontal="center" vertical="center" wrapText="1"/>
      <protection locked="0"/>
    </xf>
    <xf numFmtId="0" fontId="3" fillId="20" borderId="2" xfId="0" applyFont="1" applyFill="1" applyBorder="1" applyAlignment="1" applyProtection="1">
      <alignment horizontal="center" vertical="center" wrapText="1"/>
      <protection locked="0"/>
    </xf>
    <xf numFmtId="0" fontId="3" fillId="20" borderId="37" xfId="0" applyFont="1" applyFill="1" applyBorder="1" applyAlignment="1" applyProtection="1">
      <alignment horizontal="center" vertical="center" wrapText="1"/>
      <protection locked="0"/>
    </xf>
    <xf numFmtId="0" fontId="3" fillId="20" borderId="38" xfId="0" applyFont="1" applyFill="1" applyBorder="1" applyAlignment="1" applyProtection="1">
      <alignment horizontal="center" vertical="center" wrapText="1"/>
      <protection locked="0"/>
    </xf>
    <xf numFmtId="0" fontId="3" fillId="20" borderId="17" xfId="0" applyFont="1" applyFill="1" applyBorder="1" applyAlignment="1" applyProtection="1">
      <alignment horizontal="center" vertical="center" wrapText="1"/>
      <protection locked="0"/>
    </xf>
    <xf numFmtId="0" fontId="3" fillId="20" borderId="13" xfId="0" applyFont="1" applyFill="1" applyBorder="1" applyAlignment="1" applyProtection="1">
      <alignment horizontal="center" vertical="center" wrapText="1"/>
      <protection locked="0"/>
    </xf>
    <xf numFmtId="0" fontId="3" fillId="22" borderId="13" xfId="0" applyFont="1" applyFill="1" applyBorder="1" applyAlignment="1" applyProtection="1">
      <alignment horizontal="center" vertical="center" wrapText="1"/>
      <protection locked="0"/>
    </xf>
    <xf numFmtId="0" fontId="3" fillId="20" borderId="39" xfId="0" applyFont="1" applyFill="1" applyBorder="1" applyAlignment="1" applyProtection="1">
      <alignment horizontal="center" vertical="center" wrapText="1"/>
      <protection locked="0"/>
    </xf>
    <xf numFmtId="0" fontId="3" fillId="20" borderId="42" xfId="0" applyFont="1" applyFill="1" applyBorder="1" applyAlignment="1" applyProtection="1">
      <alignment horizontal="center" vertical="center" wrapText="1"/>
      <protection locked="0"/>
    </xf>
    <xf numFmtId="0" fontId="3" fillId="20" borderId="3" xfId="0" applyFont="1" applyFill="1" applyBorder="1" applyAlignment="1" applyProtection="1">
      <alignment horizontal="center" vertical="center" wrapText="1"/>
      <protection locked="0"/>
    </xf>
    <xf numFmtId="0" fontId="3" fillId="18" borderId="42" xfId="0" applyFont="1" applyFill="1" applyBorder="1" applyAlignment="1" applyProtection="1">
      <alignment horizontal="center" vertical="center" wrapText="1"/>
    </xf>
    <xf numFmtId="0" fontId="3" fillId="14" borderId="3" xfId="0" applyFont="1" applyFill="1" applyBorder="1" applyAlignment="1" applyProtection="1">
      <alignment horizontal="center" vertical="center" wrapText="1"/>
    </xf>
    <xf numFmtId="0" fontId="3" fillId="18" borderId="3" xfId="0" applyFont="1" applyFill="1" applyBorder="1" applyAlignment="1" applyProtection="1">
      <alignment horizontal="center" vertical="center" wrapText="1"/>
    </xf>
    <xf numFmtId="0" fontId="3" fillId="20" borderId="43" xfId="0" applyFont="1" applyFill="1" applyBorder="1" applyAlignment="1" applyProtection="1">
      <alignment horizontal="center" vertical="center" wrapText="1"/>
      <protection locked="0"/>
    </xf>
    <xf numFmtId="0" fontId="3" fillId="20" borderId="41" xfId="0" applyFont="1" applyFill="1" applyBorder="1" applyAlignment="1" applyProtection="1">
      <alignment horizontal="center" vertical="center" wrapText="1"/>
      <protection locked="0"/>
    </xf>
    <xf numFmtId="0" fontId="3" fillId="22" borderId="3" xfId="0" applyFont="1" applyFill="1" applyBorder="1" applyAlignment="1" applyProtection="1">
      <alignment horizontal="center" vertical="center" wrapText="1"/>
      <protection locked="0"/>
    </xf>
    <xf numFmtId="49" fontId="13" fillId="17" borderId="9" xfId="0" applyNumberFormat="1" applyFont="1" applyFill="1" applyBorder="1" applyAlignment="1" applyProtection="1">
      <alignment horizontal="center" vertical="center" wrapText="1"/>
      <protection locked="0"/>
    </xf>
    <xf numFmtId="49" fontId="13" fillId="17" borderId="37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38" xfId="0" applyFont="1" applyFill="1" applyBorder="1" applyAlignment="1" applyProtection="1">
      <alignment horizontal="center" vertical="center" wrapText="1"/>
      <protection locked="0"/>
    </xf>
    <xf numFmtId="0" fontId="3" fillId="17" borderId="38" xfId="0" applyFont="1" applyFill="1" applyBorder="1" applyAlignment="1" applyProtection="1">
      <alignment vertical="center" wrapText="1"/>
      <protection locked="0"/>
    </xf>
    <xf numFmtId="0" fontId="3" fillId="17" borderId="39" xfId="0" applyFont="1" applyFill="1" applyBorder="1" applyAlignment="1" applyProtection="1">
      <alignment vertical="center" wrapText="1"/>
      <protection locked="0"/>
    </xf>
    <xf numFmtId="0" fontId="3" fillId="18" borderId="37" xfId="0" applyFont="1" applyFill="1" applyBorder="1" applyAlignment="1" applyProtection="1">
      <alignment horizontal="center" vertical="center" wrapText="1"/>
      <protection locked="0"/>
    </xf>
    <xf numFmtId="0" fontId="3" fillId="18" borderId="38" xfId="0" applyFont="1" applyFill="1" applyBorder="1" applyAlignment="1" applyProtection="1">
      <alignment horizontal="center" vertical="center" wrapText="1"/>
      <protection locked="0"/>
    </xf>
    <xf numFmtId="0" fontId="3" fillId="18" borderId="43" xfId="0" applyFont="1" applyFill="1" applyBorder="1" applyAlignment="1" applyProtection="1">
      <alignment horizontal="center" vertical="center" wrapText="1"/>
    </xf>
    <xf numFmtId="0" fontId="3" fillId="16" borderId="41" xfId="0" applyFont="1" applyFill="1" applyBorder="1" applyAlignment="1" applyProtection="1">
      <alignment horizontal="center" vertical="center" wrapText="1"/>
      <protection locked="0"/>
    </xf>
    <xf numFmtId="0" fontId="3" fillId="16" borderId="38" xfId="0" applyFont="1" applyFill="1" applyBorder="1" applyAlignment="1" applyProtection="1">
      <alignment horizontal="left" vertical="center" wrapText="1"/>
      <protection locked="0"/>
    </xf>
    <xf numFmtId="0" fontId="3" fillId="16" borderId="39" xfId="0" applyFont="1" applyFill="1" applyBorder="1" applyAlignment="1" applyProtection="1">
      <alignment horizontal="left" vertical="center" wrapText="1"/>
      <protection locked="0"/>
    </xf>
    <xf numFmtId="0" fontId="3" fillId="13" borderId="37" xfId="0" applyFont="1" applyFill="1" applyBorder="1" applyAlignment="1" applyProtection="1">
      <alignment horizontal="center" vertical="center" wrapText="1"/>
      <protection locked="0"/>
    </xf>
    <xf numFmtId="0" fontId="3" fillId="13" borderId="38" xfId="0" applyFont="1" applyFill="1" applyBorder="1" applyAlignment="1" applyProtection="1">
      <alignment horizontal="center" vertical="center" wrapText="1"/>
      <protection locked="0"/>
    </xf>
    <xf numFmtId="0" fontId="3" fillId="13" borderId="39" xfId="0" applyFont="1" applyFill="1" applyBorder="1" applyAlignment="1" applyProtection="1">
      <alignment horizontal="left" vertical="center" wrapText="1"/>
      <protection locked="0"/>
    </xf>
    <xf numFmtId="164" fontId="31" fillId="20" borderId="35" xfId="0" applyNumberFormat="1" applyFont="1" applyFill="1" applyBorder="1" applyAlignment="1" applyProtection="1">
      <alignment horizontal="center" vertical="center" wrapText="1"/>
    </xf>
    <xf numFmtId="164" fontId="31" fillId="22" borderId="36" xfId="0" applyNumberFormat="1" applyFont="1" applyFill="1" applyBorder="1" applyAlignment="1" applyProtection="1">
      <alignment horizontal="center" vertical="center" wrapText="1"/>
    </xf>
    <xf numFmtId="164" fontId="31" fillId="20" borderId="36" xfId="0" applyNumberFormat="1" applyFont="1" applyFill="1" applyBorder="1" applyAlignment="1" applyProtection="1">
      <alignment horizontal="center" vertical="center" wrapText="1"/>
    </xf>
    <xf numFmtId="164" fontId="31" fillId="20" borderId="40" xfId="0" applyNumberFormat="1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justify" vertical="center"/>
    </xf>
    <xf numFmtId="0" fontId="8" fillId="0" borderId="44" xfId="0" applyFont="1" applyBorder="1" applyAlignment="1">
      <alignment horizontal="justify" vertical="center"/>
    </xf>
    <xf numFmtId="0" fontId="0" fillId="0" borderId="21" xfId="0" applyBorder="1" applyAlignment="1">
      <alignment horizontal="justify" vertical="center"/>
    </xf>
    <xf numFmtId="0" fontId="0" fillId="0" borderId="44" xfId="0" applyBorder="1" applyAlignment="1">
      <alignment horizontal="justify" vertical="center"/>
    </xf>
    <xf numFmtId="0" fontId="0" fillId="0" borderId="24" xfId="0" applyBorder="1" applyAlignment="1">
      <alignment horizontal="justify" vertical="center"/>
    </xf>
    <xf numFmtId="0" fontId="0" fillId="0" borderId="23" xfId="0" applyBorder="1" applyAlignment="1">
      <alignment horizontal="justify" vertical="center"/>
    </xf>
    <xf numFmtId="0" fontId="0" fillId="0" borderId="44" xfId="0" applyBorder="1" applyAlignment="1">
      <alignment vertical="top"/>
    </xf>
    <xf numFmtId="0" fontId="0" fillId="0" borderId="23" xfId="0" applyBorder="1" applyAlignment="1">
      <alignment vertical="top"/>
    </xf>
    <xf numFmtId="0" fontId="28" fillId="28" borderId="29" xfId="0" applyFont="1" applyFill="1" applyBorder="1" applyAlignment="1" applyProtection="1">
      <alignment horizontal="center"/>
      <protection locked="0"/>
    </xf>
    <xf numFmtId="0" fontId="3" fillId="17" borderId="42" xfId="0" applyFont="1" applyFill="1" applyBorder="1" applyAlignment="1" applyProtection="1">
      <alignment horizontal="center" vertical="center" wrapText="1"/>
      <protection locked="0"/>
    </xf>
    <xf numFmtId="0" fontId="3" fillId="19" borderId="3" xfId="0" applyFont="1" applyFill="1" applyBorder="1" applyAlignment="1" applyProtection="1">
      <alignment horizontal="center" vertical="center" wrapText="1"/>
      <protection locked="0"/>
    </xf>
    <xf numFmtId="0" fontId="3" fillId="17" borderId="3" xfId="0" applyFont="1" applyFill="1" applyBorder="1" applyAlignment="1" applyProtection="1">
      <alignment horizontal="center" vertical="center" wrapText="1"/>
      <protection locked="0"/>
    </xf>
    <xf numFmtId="0" fontId="3" fillId="17" borderId="43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26" fillId="26" borderId="5" xfId="0" applyFont="1" applyFill="1" applyBorder="1" applyAlignment="1" applyProtection="1">
      <alignment horizontal="center" vertical="center" textRotation="90"/>
      <protection locked="0"/>
    </xf>
    <xf numFmtId="0" fontId="26" fillId="26" borderId="24" xfId="0" applyFont="1" applyFill="1" applyBorder="1" applyAlignment="1" applyProtection="1">
      <alignment horizontal="center" vertical="center" textRotation="90"/>
      <protection locked="0"/>
    </xf>
    <xf numFmtId="0" fontId="26" fillId="26" borderId="5" xfId="0" applyFont="1" applyFill="1" applyBorder="1" applyAlignment="1" applyProtection="1">
      <alignment horizontal="center" vertical="center"/>
      <protection locked="0"/>
    </xf>
    <xf numFmtId="0" fontId="26" fillId="26" borderId="24" xfId="0" applyFont="1" applyFill="1" applyBorder="1" applyAlignment="1" applyProtection="1">
      <alignment horizontal="center" vertical="center"/>
      <protection locked="0"/>
    </xf>
    <xf numFmtId="0" fontId="21" fillId="10" borderId="31" xfId="0" applyFont="1" applyFill="1" applyBorder="1" applyAlignment="1" applyProtection="1">
      <alignment horizontal="center" vertical="center" wrapText="1"/>
      <protection locked="0"/>
    </xf>
    <xf numFmtId="0" fontId="21" fillId="10" borderId="32" xfId="0" applyFont="1" applyFill="1" applyBorder="1" applyAlignment="1" applyProtection="1">
      <alignment horizontal="center" vertical="center" wrapText="1"/>
      <protection locked="0"/>
    </xf>
    <xf numFmtId="0" fontId="21" fillId="10" borderId="33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10" borderId="8" xfId="0" applyFont="1" applyFill="1" applyBorder="1" applyAlignment="1" applyProtection="1">
      <alignment horizontal="center" vertical="center" wrapText="1"/>
      <protection locked="0"/>
    </xf>
    <xf numFmtId="0" fontId="2" fillId="23" borderId="14" xfId="0" applyFont="1" applyFill="1" applyBorder="1" applyAlignment="1" applyProtection="1">
      <alignment horizontal="center" vertical="center" wrapText="1"/>
      <protection locked="0"/>
    </xf>
    <xf numFmtId="0" fontId="2" fillId="23" borderId="15" xfId="0" applyFont="1" applyFill="1" applyBorder="1" applyAlignment="1" applyProtection="1">
      <alignment horizontal="center" vertical="center" wrapText="1"/>
      <protection locked="0"/>
    </xf>
    <xf numFmtId="0" fontId="21" fillId="26" borderId="4" xfId="0" applyFont="1" applyFill="1" applyBorder="1" applyAlignment="1" applyProtection="1">
      <alignment horizontal="center" vertical="center"/>
      <protection locked="0"/>
    </xf>
    <xf numFmtId="0" fontId="21" fillId="26" borderId="24" xfId="0" applyFont="1" applyFill="1" applyBorder="1" applyAlignment="1" applyProtection="1">
      <alignment horizontal="center" vertical="center"/>
      <protection locked="0"/>
    </xf>
    <xf numFmtId="0" fontId="29" fillId="28" borderId="25" xfId="0" applyFont="1" applyFill="1" applyBorder="1" applyAlignment="1" applyProtection="1">
      <alignment horizontal="left" vertical="center"/>
      <protection locked="0"/>
    </xf>
    <xf numFmtId="0" fontId="29" fillId="28" borderId="28" xfId="0" applyFont="1" applyFill="1" applyBorder="1" applyAlignment="1" applyProtection="1">
      <alignment horizontal="left" vertical="center"/>
      <protection locked="0"/>
    </xf>
    <xf numFmtId="0" fontId="21" fillId="23" borderId="26" xfId="0" applyFont="1" applyFill="1" applyBorder="1" applyAlignment="1" applyProtection="1">
      <alignment horizontal="center" vertical="center" wrapText="1"/>
      <protection locked="0"/>
    </xf>
    <xf numFmtId="0" fontId="21" fillId="23" borderId="27" xfId="0" applyFont="1" applyFill="1" applyBorder="1" applyAlignment="1" applyProtection="1">
      <alignment horizontal="center" vertical="center" wrapText="1"/>
      <protection locked="0"/>
    </xf>
    <xf numFmtId="0" fontId="21" fillId="24" borderId="24" xfId="0" applyFont="1" applyFill="1" applyBorder="1" applyAlignment="1" applyProtection="1">
      <alignment horizontal="center" vertical="center" wrapText="1"/>
      <protection locked="0"/>
    </xf>
    <xf numFmtId="0" fontId="21" fillId="25" borderId="22" xfId="0" applyFont="1" applyFill="1" applyBorder="1" applyAlignment="1" applyProtection="1">
      <alignment horizontal="center" vertical="center" wrapText="1"/>
      <protection locked="0"/>
    </xf>
    <xf numFmtId="0" fontId="21" fillId="25" borderId="27" xfId="0" applyFont="1" applyFill="1" applyBorder="1" applyAlignment="1" applyProtection="1">
      <alignment horizontal="center" vertical="center" wrapText="1"/>
      <protection locked="0"/>
    </xf>
    <xf numFmtId="0" fontId="21" fillId="25" borderId="23" xfId="0" applyFont="1" applyFill="1" applyBorder="1" applyAlignment="1" applyProtection="1">
      <alignment horizontal="center" vertical="center" wrapText="1"/>
      <protection locked="0"/>
    </xf>
    <xf numFmtId="0" fontId="29" fillId="28" borderId="29" xfId="0" applyFont="1" applyFill="1" applyBorder="1" applyAlignment="1" applyProtection="1">
      <alignment horizontal="left" vertical="center"/>
      <protection locked="0"/>
    </xf>
    <xf numFmtId="0" fontId="29" fillId="28" borderId="30" xfId="0" applyFont="1" applyFill="1" applyBorder="1" applyAlignment="1" applyProtection="1">
      <alignment horizontal="left" vertical="center"/>
      <protection locked="0"/>
    </xf>
    <xf numFmtId="0" fontId="26" fillId="10" borderId="34" xfId="0" applyFont="1" applyFill="1" applyBorder="1" applyAlignment="1" applyProtection="1">
      <alignment horizontal="center" vertical="center" wrapText="1"/>
      <protection locked="0"/>
    </xf>
    <xf numFmtId="0" fontId="26" fillId="10" borderId="21" xfId="0" applyFont="1" applyFill="1" applyBorder="1" applyAlignment="1" applyProtection="1">
      <alignment horizontal="center" vertical="center" wrapText="1"/>
      <protection locked="0"/>
    </xf>
    <xf numFmtId="0" fontId="26" fillId="10" borderId="24" xfId="0" applyFont="1" applyFill="1" applyBorder="1" applyAlignment="1" applyProtection="1">
      <alignment horizontal="center" vertical="center" wrapText="1"/>
      <protection locked="0"/>
    </xf>
    <xf numFmtId="0" fontId="26" fillId="23" borderId="5" xfId="0" applyFont="1" applyFill="1" applyBorder="1" applyAlignment="1" applyProtection="1">
      <alignment horizontal="center" vertical="center" wrapText="1"/>
      <protection locked="0"/>
    </xf>
    <xf numFmtId="0" fontId="26" fillId="23" borderId="24" xfId="0" applyFont="1" applyFill="1" applyBorder="1" applyAlignment="1" applyProtection="1">
      <alignment horizontal="center" vertical="center" wrapText="1"/>
      <protection locked="0"/>
    </xf>
    <xf numFmtId="0" fontId="26" fillId="23" borderId="6" xfId="0" applyFont="1" applyFill="1" applyBorder="1" applyAlignment="1" applyProtection="1">
      <alignment horizontal="center" vertical="center" wrapText="1"/>
      <protection locked="0"/>
    </xf>
    <xf numFmtId="0" fontId="26" fillId="23" borderId="7" xfId="0" applyFont="1" applyFill="1" applyBorder="1" applyAlignment="1" applyProtection="1">
      <alignment horizontal="center" vertical="center" wrapText="1"/>
      <protection locked="0"/>
    </xf>
    <xf numFmtId="0" fontId="26" fillId="23" borderId="8" xfId="0" applyFont="1" applyFill="1" applyBorder="1" applyAlignment="1" applyProtection="1">
      <alignment horizontal="center" vertical="center" wrapText="1"/>
      <protection locked="0"/>
    </xf>
    <xf numFmtId="0" fontId="26" fillId="24" borderId="5" xfId="0" applyFont="1" applyFill="1" applyBorder="1" applyAlignment="1" applyProtection="1">
      <alignment horizontal="center" vertical="center" wrapText="1"/>
      <protection locked="0"/>
    </xf>
    <xf numFmtId="0" fontId="26" fillId="24" borderId="24" xfId="0" applyFont="1" applyFill="1" applyBorder="1" applyAlignment="1" applyProtection="1">
      <alignment horizontal="center" vertical="center" wrapText="1"/>
      <protection locked="0"/>
    </xf>
    <xf numFmtId="0" fontId="26" fillId="25" borderId="5" xfId="0" applyFont="1" applyFill="1" applyBorder="1" applyAlignment="1" applyProtection="1">
      <alignment horizontal="center" vertical="center" wrapText="1"/>
      <protection locked="0"/>
    </xf>
    <xf numFmtId="0" fontId="26" fillId="25" borderId="24" xfId="0" applyFont="1" applyFill="1" applyBorder="1" applyAlignment="1" applyProtection="1">
      <alignment horizontal="center" vertical="center" wrapText="1"/>
      <protection locked="0"/>
    </xf>
    <xf numFmtId="0" fontId="2" fillId="10" borderId="19" xfId="0" applyFont="1" applyFill="1" applyBorder="1" applyAlignment="1" applyProtection="1">
      <alignment horizontal="center" vertical="center" wrapText="1"/>
      <protection locked="0"/>
    </xf>
    <xf numFmtId="0" fontId="2" fillId="10" borderId="20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justify" vertical="center"/>
    </xf>
    <xf numFmtId="0" fontId="0" fillId="0" borderId="24" xfId="0" applyBorder="1" applyAlignment="1">
      <alignment horizontal="justify" vertical="center"/>
    </xf>
    <xf numFmtId="0" fontId="7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 wrapText="1"/>
    </xf>
    <xf numFmtId="0" fontId="19" fillId="13" borderId="3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left" wrapText="1"/>
    </xf>
    <xf numFmtId="0" fontId="6" fillId="10" borderId="2" xfId="0" applyFont="1" applyFill="1" applyBorder="1" applyAlignment="1">
      <alignment horizontal="left" wrapText="1"/>
    </xf>
  </cellXfs>
  <cellStyles count="1">
    <cellStyle name="Normal" xfId="0" builtinId="0"/>
  </cellStyles>
  <dxfs count="239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608839</xdr:colOff>
      <xdr:row>13</xdr:row>
      <xdr:rowOff>123524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095239" cy="24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6152381" cy="2276191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152381" cy="227619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1</xdr:row>
      <xdr:rowOff>142875</xdr:rowOff>
    </xdr:from>
    <xdr:to>
      <xdr:col>16</xdr:col>
      <xdr:colOff>599317</xdr:colOff>
      <xdr:row>6</xdr:row>
      <xdr:rowOff>685237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1425" y="333375"/>
          <a:ext cx="6066667" cy="45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CN204"/>
  <sheetViews>
    <sheetView showGridLines="0" tabSelected="1" zoomScaleNormal="100" workbookViewId="0">
      <selection activeCell="D8" sqref="D8"/>
    </sheetView>
  </sheetViews>
  <sheetFormatPr defaultRowHeight="15" x14ac:dyDescent="0.25"/>
  <cols>
    <col min="1" max="1" width="10.7109375" customWidth="1"/>
    <col min="2" max="2" width="22" style="1" bestFit="1" customWidth="1"/>
    <col min="3" max="3" width="16" style="1" bestFit="1" customWidth="1"/>
    <col min="4" max="6" width="16.140625" style="1" customWidth="1"/>
    <col min="7" max="7" width="16.85546875" style="1" customWidth="1"/>
    <col min="8" max="8" width="12.28515625" style="1" bestFit="1" customWidth="1"/>
    <col min="9" max="9" width="14.140625" style="1" bestFit="1" customWidth="1"/>
    <col min="10" max="10" width="16.28515625" style="10" bestFit="1" customWidth="1"/>
    <col min="11" max="11" width="15.5703125" style="10" bestFit="1" customWidth="1"/>
    <col min="12" max="12" width="15.7109375" style="10" bestFit="1" customWidth="1"/>
    <col min="13" max="22" width="13.85546875" style="10" customWidth="1"/>
    <col min="23" max="23" width="10.28515625" style="10" bestFit="1" customWidth="1"/>
    <col min="24" max="24" width="34.28515625" style="51" customWidth="1"/>
    <col min="25" max="25" width="19.42578125" style="1" bestFit="1" customWidth="1"/>
    <col min="26" max="26" width="32.7109375" style="1" bestFit="1" customWidth="1"/>
    <col min="27" max="27" width="15" style="1" bestFit="1" customWidth="1"/>
    <col min="28" max="28" width="23.5703125" style="1" bestFit="1" customWidth="1"/>
    <col min="29" max="29" width="6" style="1" bestFit="1" customWidth="1"/>
    <col min="30" max="31" width="3.28515625" style="1" bestFit="1" customWidth="1"/>
    <col min="32" max="32" width="13.5703125" style="2" bestFit="1" customWidth="1"/>
    <col min="33" max="33" width="6" bestFit="1" customWidth="1"/>
    <col min="34" max="35" width="3.28515625" bestFit="1" customWidth="1"/>
    <col min="36" max="36" width="13.5703125" bestFit="1" customWidth="1"/>
    <col min="37" max="37" width="6" bestFit="1" customWidth="1"/>
    <col min="38" max="39" width="3.28515625" bestFit="1" customWidth="1"/>
    <col min="40" max="40" width="13.5703125" bestFit="1" customWidth="1"/>
    <col min="41" max="41" width="6" bestFit="1" customWidth="1"/>
    <col min="42" max="43" width="3.28515625" bestFit="1" customWidth="1"/>
    <col min="44" max="44" width="13.5703125" bestFit="1" customWidth="1"/>
    <col min="45" max="45" width="6" bestFit="1" customWidth="1"/>
    <col min="46" max="47" width="3.28515625" bestFit="1" customWidth="1"/>
    <col min="48" max="48" width="13.5703125" bestFit="1" customWidth="1"/>
    <col min="49" max="49" width="6" bestFit="1" customWidth="1"/>
    <col min="50" max="51" width="3.28515625" bestFit="1" customWidth="1"/>
    <col min="52" max="52" width="13.5703125" bestFit="1" customWidth="1"/>
    <col min="53" max="53" width="6" bestFit="1" customWidth="1"/>
    <col min="54" max="55" width="3.28515625" bestFit="1" customWidth="1"/>
    <col min="56" max="56" width="13.5703125" bestFit="1" customWidth="1"/>
    <col min="57" max="57" width="6" bestFit="1" customWidth="1"/>
    <col min="58" max="59" width="3.28515625" bestFit="1" customWidth="1"/>
    <col min="60" max="60" width="13.5703125" bestFit="1" customWidth="1"/>
    <col min="61" max="61" width="6" bestFit="1" customWidth="1"/>
    <col min="62" max="63" width="3.28515625" bestFit="1" customWidth="1"/>
    <col min="64" max="64" width="13.5703125" bestFit="1" customWidth="1"/>
    <col min="65" max="65" width="6" bestFit="1" customWidth="1"/>
    <col min="66" max="67" width="3.28515625" bestFit="1" customWidth="1"/>
    <col min="68" max="68" width="13.5703125" bestFit="1" customWidth="1"/>
    <col min="69" max="69" width="6" bestFit="1" customWidth="1"/>
    <col min="70" max="71" width="3.28515625" bestFit="1" customWidth="1"/>
    <col min="72" max="72" width="13.5703125" bestFit="1" customWidth="1"/>
    <col min="73" max="73" width="6" bestFit="1" customWidth="1"/>
    <col min="74" max="75" width="3.28515625" bestFit="1" customWidth="1"/>
    <col min="76" max="76" width="13.5703125" bestFit="1" customWidth="1"/>
    <col min="77" max="77" width="6" bestFit="1" customWidth="1"/>
    <col min="78" max="79" width="3.28515625" bestFit="1" customWidth="1"/>
    <col min="80" max="80" width="13.5703125" bestFit="1" customWidth="1"/>
    <col min="81" max="81" width="6" bestFit="1" customWidth="1"/>
    <col min="82" max="83" width="3.28515625" bestFit="1" customWidth="1"/>
    <col min="84" max="84" width="13.5703125" bestFit="1" customWidth="1"/>
    <col min="85" max="85" width="6" bestFit="1" customWidth="1"/>
    <col min="86" max="87" width="3.28515625" bestFit="1" customWidth="1"/>
    <col min="88" max="88" width="13.5703125" bestFit="1" customWidth="1"/>
    <col min="89" max="89" width="6" bestFit="1" customWidth="1"/>
    <col min="90" max="91" width="3.28515625" bestFit="1" customWidth="1"/>
    <col min="92" max="92" width="13.5703125" bestFit="1" customWidth="1"/>
  </cols>
  <sheetData>
    <row r="1" spans="1:92" s="35" customFormat="1" ht="31.5" customHeight="1" thickBot="1" x14ac:dyDescent="0.3">
      <c r="A1" s="160" t="s">
        <v>166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1"/>
    </row>
    <row r="2" spans="1:92" s="35" customFormat="1" ht="14.25" hidden="1" customHeight="1" thickBot="1" x14ac:dyDescent="0.3">
      <c r="A2" s="44"/>
      <c r="B2" s="45"/>
      <c r="C2" s="45"/>
      <c r="D2" s="45"/>
      <c r="E2" s="44"/>
      <c r="F2" s="44"/>
      <c r="G2" s="140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5"/>
      <c r="Z2" s="45"/>
      <c r="AA2" s="45"/>
      <c r="AB2" s="45"/>
      <c r="AC2" s="45"/>
      <c r="AD2" s="45"/>
      <c r="AE2" s="45"/>
      <c r="AF2" s="45"/>
    </row>
    <row r="3" spans="1:92" s="35" customFormat="1" ht="30" customHeight="1" thickBot="1" x14ac:dyDescent="0.3">
      <c r="A3" s="168" t="s">
        <v>167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9"/>
    </row>
    <row r="4" spans="1:92" s="35" customFormat="1" ht="29.25" customHeight="1" thickBot="1" x14ac:dyDescent="0.3">
      <c r="A4" s="162" t="s">
        <v>67</v>
      </c>
      <c r="B4" s="163"/>
      <c r="C4" s="163"/>
      <c r="D4" s="163"/>
      <c r="E4" s="163"/>
      <c r="F4" s="163"/>
      <c r="G4" s="163"/>
      <c r="H4" s="164" t="s">
        <v>68</v>
      </c>
      <c r="I4" s="164"/>
      <c r="J4" s="164"/>
      <c r="K4" s="150" t="s">
        <v>97</v>
      </c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2"/>
      <c r="W4" s="170" t="s">
        <v>114</v>
      </c>
      <c r="X4" s="170" t="s">
        <v>123</v>
      </c>
      <c r="Y4" s="165" t="s">
        <v>36</v>
      </c>
      <c r="Z4" s="166"/>
      <c r="AA4" s="166"/>
      <c r="AB4" s="167"/>
      <c r="AC4" s="159" t="s">
        <v>51</v>
      </c>
      <c r="AD4" s="159"/>
      <c r="AE4" s="159"/>
      <c r="AF4" s="159"/>
      <c r="AG4" s="158" t="s">
        <v>52</v>
      </c>
      <c r="AH4" s="158"/>
      <c r="AI4" s="158"/>
      <c r="AJ4" s="158"/>
      <c r="AK4" s="158" t="s">
        <v>53</v>
      </c>
      <c r="AL4" s="158"/>
      <c r="AM4" s="158"/>
      <c r="AN4" s="158"/>
      <c r="AO4" s="158" t="s">
        <v>54</v>
      </c>
      <c r="AP4" s="158"/>
      <c r="AQ4" s="158"/>
      <c r="AR4" s="158"/>
      <c r="AS4" s="158" t="s">
        <v>55</v>
      </c>
      <c r="AT4" s="158"/>
      <c r="AU4" s="158"/>
      <c r="AV4" s="158"/>
      <c r="AW4" s="158" t="s">
        <v>56</v>
      </c>
      <c r="AX4" s="158"/>
      <c r="AY4" s="158"/>
      <c r="AZ4" s="158"/>
      <c r="BA4" s="158" t="s">
        <v>57</v>
      </c>
      <c r="BB4" s="158"/>
      <c r="BC4" s="158"/>
      <c r="BD4" s="158"/>
      <c r="BE4" s="158" t="s">
        <v>58</v>
      </c>
      <c r="BF4" s="158"/>
      <c r="BG4" s="158"/>
      <c r="BH4" s="158"/>
      <c r="BI4" s="158" t="s">
        <v>59</v>
      </c>
      <c r="BJ4" s="158"/>
      <c r="BK4" s="158"/>
      <c r="BL4" s="158"/>
      <c r="BM4" s="158" t="s">
        <v>60</v>
      </c>
      <c r="BN4" s="158"/>
      <c r="BO4" s="158"/>
      <c r="BP4" s="158"/>
      <c r="BQ4" s="158" t="s">
        <v>61</v>
      </c>
      <c r="BR4" s="158"/>
      <c r="BS4" s="158"/>
      <c r="BT4" s="158"/>
      <c r="BU4" s="158" t="s">
        <v>62</v>
      </c>
      <c r="BV4" s="158"/>
      <c r="BW4" s="158"/>
      <c r="BX4" s="158"/>
      <c r="BY4" s="158" t="s">
        <v>63</v>
      </c>
      <c r="BZ4" s="158"/>
      <c r="CA4" s="158"/>
      <c r="CB4" s="158"/>
      <c r="CC4" s="158" t="s">
        <v>64</v>
      </c>
      <c r="CD4" s="158"/>
      <c r="CE4" s="158"/>
      <c r="CF4" s="158"/>
      <c r="CG4" s="158" t="s">
        <v>65</v>
      </c>
      <c r="CH4" s="158"/>
      <c r="CI4" s="158"/>
      <c r="CJ4" s="158"/>
      <c r="CK4" s="158" t="s">
        <v>66</v>
      </c>
      <c r="CL4" s="158"/>
      <c r="CM4" s="158"/>
      <c r="CN4" s="158"/>
    </row>
    <row r="5" spans="1:92" s="35" customFormat="1" ht="21" customHeight="1" thickBot="1" x14ac:dyDescent="0.3">
      <c r="A5" s="156" t="s">
        <v>2</v>
      </c>
      <c r="B5" s="173" t="s">
        <v>0</v>
      </c>
      <c r="C5" s="175" t="s">
        <v>3</v>
      </c>
      <c r="D5" s="176"/>
      <c r="E5" s="177"/>
      <c r="F5" s="173" t="s">
        <v>164</v>
      </c>
      <c r="G5" s="173" t="s">
        <v>161</v>
      </c>
      <c r="H5" s="178" t="s">
        <v>10</v>
      </c>
      <c r="I5" s="178" t="s">
        <v>5</v>
      </c>
      <c r="J5" s="178" t="s">
        <v>15</v>
      </c>
      <c r="K5" s="153" t="s">
        <v>119</v>
      </c>
      <c r="L5" s="154"/>
      <c r="M5" s="155"/>
      <c r="N5" s="153" t="s">
        <v>120</v>
      </c>
      <c r="O5" s="154"/>
      <c r="P5" s="155"/>
      <c r="Q5" s="153" t="s">
        <v>121</v>
      </c>
      <c r="R5" s="154"/>
      <c r="S5" s="155"/>
      <c r="T5" s="153" t="s">
        <v>122</v>
      </c>
      <c r="U5" s="154"/>
      <c r="V5" s="155"/>
      <c r="W5" s="171"/>
      <c r="X5" s="171"/>
      <c r="Y5" s="180" t="s">
        <v>49</v>
      </c>
      <c r="Z5" s="180" t="s">
        <v>118</v>
      </c>
      <c r="AA5" s="180" t="s">
        <v>41</v>
      </c>
      <c r="AB5" s="180" t="s">
        <v>92</v>
      </c>
      <c r="AC5" s="148" t="s">
        <v>42</v>
      </c>
      <c r="AD5" s="146" t="s">
        <v>31</v>
      </c>
      <c r="AE5" s="146" t="s">
        <v>35</v>
      </c>
      <c r="AF5" s="148" t="s">
        <v>43</v>
      </c>
      <c r="AG5" s="148" t="s">
        <v>42</v>
      </c>
      <c r="AH5" s="146" t="s">
        <v>31</v>
      </c>
      <c r="AI5" s="146" t="s">
        <v>35</v>
      </c>
      <c r="AJ5" s="148" t="s">
        <v>43</v>
      </c>
      <c r="AK5" s="148" t="s">
        <v>42</v>
      </c>
      <c r="AL5" s="146" t="s">
        <v>31</v>
      </c>
      <c r="AM5" s="146" t="s">
        <v>35</v>
      </c>
      <c r="AN5" s="148" t="s">
        <v>43</v>
      </c>
      <c r="AO5" s="148" t="s">
        <v>42</v>
      </c>
      <c r="AP5" s="146" t="s">
        <v>31</v>
      </c>
      <c r="AQ5" s="146" t="s">
        <v>35</v>
      </c>
      <c r="AR5" s="148" t="s">
        <v>43</v>
      </c>
      <c r="AS5" s="148" t="s">
        <v>42</v>
      </c>
      <c r="AT5" s="146" t="s">
        <v>31</v>
      </c>
      <c r="AU5" s="146" t="s">
        <v>35</v>
      </c>
      <c r="AV5" s="148" t="s">
        <v>43</v>
      </c>
      <c r="AW5" s="148" t="s">
        <v>42</v>
      </c>
      <c r="AX5" s="146" t="s">
        <v>31</v>
      </c>
      <c r="AY5" s="146" t="s">
        <v>35</v>
      </c>
      <c r="AZ5" s="148" t="s">
        <v>43</v>
      </c>
      <c r="BA5" s="148" t="s">
        <v>42</v>
      </c>
      <c r="BB5" s="146" t="s">
        <v>31</v>
      </c>
      <c r="BC5" s="146" t="s">
        <v>35</v>
      </c>
      <c r="BD5" s="148" t="s">
        <v>43</v>
      </c>
      <c r="BE5" s="148" t="s">
        <v>42</v>
      </c>
      <c r="BF5" s="146" t="s">
        <v>31</v>
      </c>
      <c r="BG5" s="146" t="s">
        <v>35</v>
      </c>
      <c r="BH5" s="148" t="s">
        <v>43</v>
      </c>
      <c r="BI5" s="148" t="s">
        <v>42</v>
      </c>
      <c r="BJ5" s="146" t="s">
        <v>31</v>
      </c>
      <c r="BK5" s="146" t="s">
        <v>35</v>
      </c>
      <c r="BL5" s="148" t="s">
        <v>43</v>
      </c>
      <c r="BM5" s="148" t="s">
        <v>42</v>
      </c>
      <c r="BN5" s="146" t="s">
        <v>31</v>
      </c>
      <c r="BO5" s="146" t="s">
        <v>35</v>
      </c>
      <c r="BP5" s="148" t="s">
        <v>43</v>
      </c>
      <c r="BQ5" s="148" t="s">
        <v>42</v>
      </c>
      <c r="BR5" s="146" t="s">
        <v>31</v>
      </c>
      <c r="BS5" s="146" t="s">
        <v>35</v>
      </c>
      <c r="BT5" s="148" t="s">
        <v>43</v>
      </c>
      <c r="BU5" s="148" t="s">
        <v>42</v>
      </c>
      <c r="BV5" s="146" t="s">
        <v>31</v>
      </c>
      <c r="BW5" s="146" t="s">
        <v>35</v>
      </c>
      <c r="BX5" s="148" t="s">
        <v>43</v>
      </c>
      <c r="BY5" s="148" t="s">
        <v>42</v>
      </c>
      <c r="BZ5" s="146" t="s">
        <v>31</v>
      </c>
      <c r="CA5" s="146" t="s">
        <v>35</v>
      </c>
      <c r="CB5" s="148" t="s">
        <v>43</v>
      </c>
      <c r="CC5" s="148" t="s">
        <v>42</v>
      </c>
      <c r="CD5" s="146" t="s">
        <v>31</v>
      </c>
      <c r="CE5" s="146" t="s">
        <v>35</v>
      </c>
      <c r="CF5" s="148" t="s">
        <v>43</v>
      </c>
      <c r="CG5" s="148" t="s">
        <v>42</v>
      </c>
      <c r="CH5" s="146" t="s">
        <v>31</v>
      </c>
      <c r="CI5" s="146" t="s">
        <v>35</v>
      </c>
      <c r="CJ5" s="148" t="s">
        <v>43</v>
      </c>
      <c r="CK5" s="148" t="s">
        <v>42</v>
      </c>
      <c r="CL5" s="146" t="s">
        <v>31</v>
      </c>
      <c r="CM5" s="146" t="s">
        <v>35</v>
      </c>
      <c r="CN5" s="148" t="s">
        <v>43</v>
      </c>
    </row>
    <row r="6" spans="1:92" s="35" customFormat="1" ht="44.25" customHeight="1" thickBot="1" x14ac:dyDescent="0.3">
      <c r="A6" s="157"/>
      <c r="B6" s="174"/>
      <c r="C6" s="43" t="s">
        <v>115</v>
      </c>
      <c r="D6" s="36" t="s">
        <v>116</v>
      </c>
      <c r="E6" s="36" t="s">
        <v>117</v>
      </c>
      <c r="F6" s="174"/>
      <c r="G6" s="174"/>
      <c r="H6" s="179"/>
      <c r="I6" s="179"/>
      <c r="J6" s="179"/>
      <c r="K6" s="95" t="s">
        <v>47</v>
      </c>
      <c r="L6" s="182" t="s">
        <v>98</v>
      </c>
      <c r="M6" s="183"/>
      <c r="N6" s="95" t="s">
        <v>47</v>
      </c>
      <c r="O6" s="182" t="s">
        <v>98</v>
      </c>
      <c r="P6" s="183"/>
      <c r="Q6" s="95" t="s">
        <v>47</v>
      </c>
      <c r="R6" s="182" t="s">
        <v>98</v>
      </c>
      <c r="S6" s="183"/>
      <c r="T6" s="46" t="s">
        <v>47</v>
      </c>
      <c r="U6" s="182" t="s">
        <v>98</v>
      </c>
      <c r="V6" s="183"/>
      <c r="W6" s="172"/>
      <c r="X6" s="172"/>
      <c r="Y6" s="181"/>
      <c r="Z6" s="181"/>
      <c r="AA6" s="181"/>
      <c r="AB6" s="181"/>
      <c r="AC6" s="149"/>
      <c r="AD6" s="147"/>
      <c r="AE6" s="147"/>
      <c r="AF6" s="149"/>
      <c r="AG6" s="149"/>
      <c r="AH6" s="147"/>
      <c r="AI6" s="147"/>
      <c r="AJ6" s="149"/>
      <c r="AK6" s="149"/>
      <c r="AL6" s="147"/>
      <c r="AM6" s="147"/>
      <c r="AN6" s="149"/>
      <c r="AO6" s="149"/>
      <c r="AP6" s="147"/>
      <c r="AQ6" s="147"/>
      <c r="AR6" s="149"/>
      <c r="AS6" s="149"/>
      <c r="AT6" s="147"/>
      <c r="AU6" s="147"/>
      <c r="AV6" s="149"/>
      <c r="AW6" s="149"/>
      <c r="AX6" s="147"/>
      <c r="AY6" s="147"/>
      <c r="AZ6" s="149"/>
      <c r="BA6" s="149"/>
      <c r="BB6" s="147"/>
      <c r="BC6" s="147"/>
      <c r="BD6" s="149"/>
      <c r="BE6" s="149"/>
      <c r="BF6" s="147"/>
      <c r="BG6" s="147"/>
      <c r="BH6" s="149"/>
      <c r="BI6" s="149"/>
      <c r="BJ6" s="147"/>
      <c r="BK6" s="147"/>
      <c r="BL6" s="149"/>
      <c r="BM6" s="149"/>
      <c r="BN6" s="147"/>
      <c r="BO6" s="147"/>
      <c r="BP6" s="149"/>
      <c r="BQ6" s="149"/>
      <c r="BR6" s="147"/>
      <c r="BS6" s="147"/>
      <c r="BT6" s="149"/>
      <c r="BU6" s="149"/>
      <c r="BV6" s="147"/>
      <c r="BW6" s="147"/>
      <c r="BX6" s="149"/>
      <c r="BY6" s="149"/>
      <c r="BZ6" s="147"/>
      <c r="CA6" s="147"/>
      <c r="CB6" s="149"/>
      <c r="CC6" s="149"/>
      <c r="CD6" s="147"/>
      <c r="CE6" s="147"/>
      <c r="CF6" s="149"/>
      <c r="CG6" s="149"/>
      <c r="CH6" s="147"/>
      <c r="CI6" s="147"/>
      <c r="CJ6" s="149"/>
      <c r="CK6" s="149"/>
      <c r="CL6" s="147"/>
      <c r="CM6" s="147"/>
      <c r="CN6" s="149"/>
    </row>
    <row r="7" spans="1:92" s="35" customFormat="1" ht="60" x14ac:dyDescent="0.25">
      <c r="A7" s="112"/>
      <c r="B7" s="52"/>
      <c r="C7" s="52"/>
      <c r="D7" s="52"/>
      <c r="E7" s="53"/>
      <c r="F7" s="54"/>
      <c r="G7" s="141" t="s">
        <v>163</v>
      </c>
      <c r="H7" s="55"/>
      <c r="I7" s="56"/>
      <c r="J7" s="106" t="str">
        <f t="shared" ref="J7:J38" si="0">IF(OR(H7="",I7=""),"",CONCATENATE(IF((MATCH(H7,$K$190:$K$194,0)*MATCH(I7,$L$190:$L$194,0))&lt;=2,"BAIXO",IF((MATCH(H7,$K$190:$K$194,0)*MATCH(I7,$L$190:$L$194,0))&lt;=6,"MÉDIO",IF((MATCH(H7,$K$190:$K$194,0)*MATCH(I7,$L$190:$L$194,0))&lt;=12,"ALTO","EXTREMO")))," (",MATCH(H7,$K$190:$K$194,0)*MATCH(I7,$L$190:$L$194,0),")"))</f>
        <v/>
      </c>
      <c r="K7" s="47"/>
      <c r="L7" s="48" t="s">
        <v>108</v>
      </c>
      <c r="M7" s="104">
        <f>IFERROR(VLOOKUP(L7,'EFICÁCIA DO CONTROLE'!$B$3:$D$7,3,FALSE),"")</f>
        <v>1</v>
      </c>
      <c r="N7" s="47"/>
      <c r="O7" s="48" t="s">
        <v>108</v>
      </c>
      <c r="P7" s="49">
        <f>IFERROR(VLOOKUP(O7,'EFICÁCIA DO CONTROLE'!$B$3:$D$7,3,FALSE),"")</f>
        <v>1</v>
      </c>
      <c r="Q7" s="100"/>
      <c r="R7" s="48" t="s">
        <v>108</v>
      </c>
      <c r="S7" s="104">
        <f>IFERROR(VLOOKUP(R7,'EFICÁCIA DO CONTROLE'!$B$3:$D$7,3,FALSE),"")</f>
        <v>1</v>
      </c>
      <c r="T7" s="47"/>
      <c r="U7" s="48" t="s">
        <v>108</v>
      </c>
      <c r="V7" s="49">
        <f>IFERROR(VLOOKUP(U7,'EFICÁCIA DO CONTROLE'!$B$3:$D$7,3,FALSE),"")</f>
        <v>1</v>
      </c>
      <c r="W7" s="126" t="str">
        <f>IFERROR(((SUM(IF(M7&lt;1,M7,0),IF(P7&lt;1,P7,0),IF(S7&lt;1,S7,0),IF(V7&lt;1,V7,0)))/(SUM(COUNTIF(M7,"&lt;1"),COUNTIF(P7,"&lt;1"),COUNTIF(S7,"&lt;1"),COUNTIF(V7,"&lt;1"))))*((RIGHT(H7,1))*(RIGHT(I7,1))),IF(OR(H7="",I7=""),"",((RIGHT(H7,1))*(RIGHT(I7,1)))))</f>
        <v/>
      </c>
      <c r="X7" s="94" t="str">
        <f>IF(G7="Positivo","Explorar a oportunidade se conveniente",IF(ISNUMBER(W7),IF(W7&lt;2.54,VLOOKUP("Baixo",'NÍVEL DO RISCO'!$B$4:$F$7,3,FALSE),IF(W7&lt;7.54,VLOOKUP("Médio",'NÍVEL DO RISCO'!$B$4:$F$7,3,FALSE),IF(W7&lt;13.54,VLOOKUP("Alto",'NÍVEL DO RISCO'!$B$4:$F$7,3,FALSE),VLOOKUP("Extremo",'NÍVEL DO RISCO'!$B$4:$F$7,3,FALSE)))),""))</f>
        <v/>
      </c>
      <c r="Y7" s="57"/>
      <c r="Z7" s="58" t="s">
        <v>48</v>
      </c>
      <c r="AA7" s="58" t="s">
        <v>48</v>
      </c>
      <c r="AB7" s="59" t="s">
        <v>48</v>
      </c>
      <c r="AC7" s="60"/>
      <c r="AD7" s="61"/>
      <c r="AE7" s="61"/>
      <c r="AF7" s="62"/>
      <c r="AG7" s="60"/>
      <c r="AH7" s="61"/>
      <c r="AI7" s="61"/>
      <c r="AJ7" s="62"/>
      <c r="AK7" s="60"/>
      <c r="AL7" s="61"/>
      <c r="AM7" s="61"/>
      <c r="AN7" s="62"/>
      <c r="AO7" s="60"/>
      <c r="AP7" s="61"/>
      <c r="AQ7" s="61"/>
      <c r="AR7" s="62"/>
      <c r="AS7" s="60"/>
      <c r="AT7" s="61"/>
      <c r="AU7" s="61"/>
      <c r="AV7" s="62"/>
      <c r="AW7" s="60"/>
      <c r="AX7" s="61"/>
      <c r="AY7" s="61"/>
      <c r="AZ7" s="62"/>
      <c r="BA7" s="60"/>
      <c r="BB7" s="61"/>
      <c r="BC7" s="61"/>
      <c r="BD7" s="62"/>
      <c r="BE7" s="60"/>
      <c r="BF7" s="61"/>
      <c r="BG7" s="61"/>
      <c r="BH7" s="62"/>
      <c r="BI7" s="60"/>
      <c r="BJ7" s="61"/>
      <c r="BK7" s="61"/>
      <c r="BL7" s="62"/>
      <c r="BM7" s="60"/>
      <c r="BN7" s="61"/>
      <c r="BO7" s="61"/>
      <c r="BP7" s="62"/>
      <c r="BQ7" s="60"/>
      <c r="BR7" s="61"/>
      <c r="BS7" s="61"/>
      <c r="BT7" s="62"/>
      <c r="BU7" s="60"/>
      <c r="BV7" s="61"/>
      <c r="BW7" s="61"/>
      <c r="BX7" s="62"/>
      <c r="BY7" s="60"/>
      <c r="BZ7" s="61"/>
      <c r="CA7" s="61"/>
      <c r="CB7" s="62"/>
      <c r="CC7" s="60"/>
      <c r="CD7" s="61"/>
      <c r="CE7" s="61"/>
      <c r="CF7" s="62"/>
      <c r="CG7" s="60"/>
      <c r="CH7" s="61"/>
      <c r="CI7" s="61"/>
      <c r="CJ7" s="62"/>
      <c r="CK7" s="60"/>
      <c r="CL7" s="61"/>
      <c r="CM7" s="61"/>
      <c r="CN7" s="62"/>
    </row>
    <row r="8" spans="1:92" s="35" customFormat="1" ht="60" x14ac:dyDescent="0.25">
      <c r="A8" s="63"/>
      <c r="B8" s="64"/>
      <c r="C8" s="64"/>
      <c r="D8" s="64"/>
      <c r="E8" s="65"/>
      <c r="F8" s="66"/>
      <c r="G8" s="142" t="s">
        <v>163</v>
      </c>
      <c r="H8" s="67"/>
      <c r="I8" s="68"/>
      <c r="J8" s="107" t="str">
        <f t="shared" si="0"/>
        <v/>
      </c>
      <c r="K8" s="69"/>
      <c r="L8" s="70" t="s">
        <v>108</v>
      </c>
      <c r="M8" s="111">
        <f>IFERROR(VLOOKUP(L8,'EFICÁCIA DO CONTROLE'!$B$3:$D$7,3,FALSE),"")</f>
        <v>1</v>
      </c>
      <c r="N8" s="69"/>
      <c r="O8" s="70" t="s">
        <v>108</v>
      </c>
      <c r="P8" s="102">
        <f>IFERROR(VLOOKUP(O8,'EFICÁCIA DO CONTROLE'!$B$3:$D$7,3,FALSE),"")</f>
        <v>1</v>
      </c>
      <c r="Q8" s="96"/>
      <c r="R8" s="70" t="s">
        <v>108</v>
      </c>
      <c r="S8" s="111">
        <f>IFERROR(VLOOKUP(R8,'EFICÁCIA DO CONTROLE'!$B$3:$D$7,3,FALSE),"")</f>
        <v>1</v>
      </c>
      <c r="T8" s="69"/>
      <c r="U8" s="70" t="s">
        <v>108</v>
      </c>
      <c r="V8" s="102">
        <f>IFERROR(VLOOKUP(U8,'EFICÁCIA DO CONTROLE'!$B$3:$D$7,3,FALSE),"")</f>
        <v>1</v>
      </c>
      <c r="W8" s="127" t="str">
        <f t="shared" ref="W8:W71" si="1">IFERROR(((SUM(IF(M8&lt;1,M8,0),IF(P8&lt;1,P8,0),IF(S8&lt;1,S8,0),IF(V8&lt;1,V8,0)))/(SUM(COUNTIF(M8,"&lt;1"),COUNTIF(P8,"&lt;1"),COUNTIF(S8,"&lt;1"),COUNTIF(V8,"&lt;1"))))*((RIGHT(H8,1))*(RIGHT(I8,1))),IF(OR(H8="",I8=""),"",((RIGHT(H8,1))*(RIGHT(I8,1)))))</f>
        <v/>
      </c>
      <c r="X8" s="93" t="str">
        <f>IF(G8="Positivo","Explorar a oportunidade se conveniente",IF(ISNUMBER(W8),IF(W8&lt;2.54,VLOOKUP("Baixo",'NÍVEL DO RISCO'!$B$4:$F$7,3,FALSE),IF(W8&lt;7.54,VLOOKUP("Médio",'NÍVEL DO RISCO'!$B$4:$F$7,3,FALSE),IF(W8&lt;13.54,VLOOKUP("Alto",'NÍVEL DO RISCO'!$B$4:$F$7,3,FALSE),VLOOKUP("Extremo",'NÍVEL DO RISCO'!$B$4:$F$7,3,FALSE)))),""))</f>
        <v/>
      </c>
      <c r="Y8" s="71"/>
      <c r="Z8" s="72" t="s">
        <v>48</v>
      </c>
      <c r="AA8" s="72" t="s">
        <v>48</v>
      </c>
      <c r="AB8" s="73" t="s">
        <v>48</v>
      </c>
      <c r="AC8" s="74"/>
      <c r="AD8" s="75"/>
      <c r="AE8" s="75"/>
      <c r="AF8" s="76"/>
      <c r="AG8" s="74"/>
      <c r="AH8" s="75"/>
      <c r="AI8" s="75"/>
      <c r="AJ8" s="76"/>
      <c r="AK8" s="74"/>
      <c r="AL8" s="75"/>
      <c r="AM8" s="75"/>
      <c r="AN8" s="76"/>
      <c r="AO8" s="74"/>
      <c r="AP8" s="75"/>
      <c r="AQ8" s="75"/>
      <c r="AR8" s="76"/>
      <c r="AS8" s="74"/>
      <c r="AT8" s="75"/>
      <c r="AU8" s="75"/>
      <c r="AV8" s="76"/>
      <c r="AW8" s="74"/>
      <c r="AX8" s="75"/>
      <c r="AY8" s="75"/>
      <c r="AZ8" s="76"/>
      <c r="BA8" s="74"/>
      <c r="BB8" s="75"/>
      <c r="BC8" s="75"/>
      <c r="BD8" s="76"/>
      <c r="BE8" s="74"/>
      <c r="BF8" s="75"/>
      <c r="BG8" s="75"/>
      <c r="BH8" s="76"/>
      <c r="BI8" s="74"/>
      <c r="BJ8" s="75"/>
      <c r="BK8" s="75"/>
      <c r="BL8" s="76"/>
      <c r="BM8" s="74"/>
      <c r="BN8" s="75"/>
      <c r="BO8" s="75"/>
      <c r="BP8" s="76"/>
      <c r="BQ8" s="74"/>
      <c r="BR8" s="75"/>
      <c r="BS8" s="75"/>
      <c r="BT8" s="76"/>
      <c r="BU8" s="74"/>
      <c r="BV8" s="75"/>
      <c r="BW8" s="75"/>
      <c r="BX8" s="76"/>
      <c r="BY8" s="74"/>
      <c r="BZ8" s="75"/>
      <c r="CA8" s="75"/>
      <c r="CB8" s="76"/>
      <c r="CC8" s="74"/>
      <c r="CD8" s="75"/>
      <c r="CE8" s="75"/>
      <c r="CF8" s="76"/>
      <c r="CG8" s="74"/>
      <c r="CH8" s="75"/>
      <c r="CI8" s="75"/>
      <c r="CJ8" s="76"/>
      <c r="CK8" s="74"/>
      <c r="CL8" s="75"/>
      <c r="CM8" s="75"/>
      <c r="CN8" s="76"/>
    </row>
    <row r="9" spans="1:92" s="35" customFormat="1" ht="60" x14ac:dyDescent="0.25">
      <c r="A9" s="77"/>
      <c r="B9" s="78"/>
      <c r="C9" s="78"/>
      <c r="D9" s="78"/>
      <c r="E9" s="79"/>
      <c r="F9" s="80"/>
      <c r="G9" s="143" t="s">
        <v>163</v>
      </c>
      <c r="H9" s="81"/>
      <c r="I9" s="82"/>
      <c r="J9" s="108" t="str">
        <f t="shared" si="0"/>
        <v/>
      </c>
      <c r="K9" s="83"/>
      <c r="L9" s="50" t="s">
        <v>108</v>
      </c>
      <c r="M9" s="105">
        <f>IFERROR(VLOOKUP(L9,'EFICÁCIA DO CONTROLE'!$B$3:$D$7,3,FALSE),"")</f>
        <v>1</v>
      </c>
      <c r="N9" s="83"/>
      <c r="O9" s="50" t="s">
        <v>108</v>
      </c>
      <c r="P9" s="101">
        <f>IFERROR(VLOOKUP(O9,'EFICÁCIA DO CONTROLE'!$B$3:$D$7,3,FALSE),"")</f>
        <v>1</v>
      </c>
      <c r="Q9" s="97"/>
      <c r="R9" s="50" t="s">
        <v>108</v>
      </c>
      <c r="S9" s="105">
        <f>IFERROR(VLOOKUP(R9,'EFICÁCIA DO CONTROLE'!$B$3:$D$7,3,FALSE),"")</f>
        <v>1</v>
      </c>
      <c r="T9" s="83"/>
      <c r="U9" s="50" t="s">
        <v>108</v>
      </c>
      <c r="V9" s="101">
        <f>IFERROR(VLOOKUP(U9,'EFICÁCIA DO CONTROLE'!$B$3:$D$7,3,FALSE),"")</f>
        <v>1</v>
      </c>
      <c r="W9" s="128" t="str">
        <f t="shared" si="1"/>
        <v/>
      </c>
      <c r="X9" s="94" t="str">
        <f>IF(G9="Positivo","Explorar a oportunidade se conveniente",IF(ISNUMBER(W9),IF(W9&lt;2.54,VLOOKUP("Baixo",'NÍVEL DO RISCO'!$B$4:$F$7,3,FALSE),IF(W9&lt;7.54,VLOOKUP("Médio",'NÍVEL DO RISCO'!$B$4:$F$7,3,FALSE),IF(W9&lt;13.54,VLOOKUP("Alto",'NÍVEL DO RISCO'!$B$4:$F$7,3,FALSE),VLOOKUP("Extremo",'NÍVEL DO RISCO'!$B$4:$F$7,3,FALSE)))),""))</f>
        <v/>
      </c>
      <c r="Y9" s="84"/>
      <c r="Z9" s="85" t="s">
        <v>48</v>
      </c>
      <c r="AA9" s="85" t="s">
        <v>48</v>
      </c>
      <c r="AB9" s="86" t="s">
        <v>48</v>
      </c>
      <c r="AC9" s="87"/>
      <c r="AD9" s="88"/>
      <c r="AE9" s="88"/>
      <c r="AF9" s="89"/>
      <c r="AG9" s="87"/>
      <c r="AH9" s="88"/>
      <c r="AI9" s="88"/>
      <c r="AJ9" s="89"/>
      <c r="AK9" s="87"/>
      <c r="AL9" s="88"/>
      <c r="AM9" s="88"/>
      <c r="AN9" s="89"/>
      <c r="AO9" s="87"/>
      <c r="AP9" s="88"/>
      <c r="AQ9" s="88"/>
      <c r="AR9" s="89"/>
      <c r="AS9" s="87"/>
      <c r="AT9" s="88"/>
      <c r="AU9" s="88"/>
      <c r="AV9" s="89"/>
      <c r="AW9" s="87"/>
      <c r="AX9" s="88"/>
      <c r="AY9" s="88"/>
      <c r="AZ9" s="89"/>
      <c r="BA9" s="87"/>
      <c r="BB9" s="88"/>
      <c r="BC9" s="88"/>
      <c r="BD9" s="89"/>
      <c r="BE9" s="87"/>
      <c r="BF9" s="88"/>
      <c r="BG9" s="88"/>
      <c r="BH9" s="89"/>
      <c r="BI9" s="87"/>
      <c r="BJ9" s="88"/>
      <c r="BK9" s="88"/>
      <c r="BL9" s="89"/>
      <c r="BM9" s="87"/>
      <c r="BN9" s="88"/>
      <c r="BO9" s="88"/>
      <c r="BP9" s="89"/>
      <c r="BQ9" s="87"/>
      <c r="BR9" s="88"/>
      <c r="BS9" s="88"/>
      <c r="BT9" s="89"/>
      <c r="BU9" s="87"/>
      <c r="BV9" s="88"/>
      <c r="BW9" s="88"/>
      <c r="BX9" s="89"/>
      <c r="BY9" s="87"/>
      <c r="BZ9" s="88"/>
      <c r="CA9" s="88"/>
      <c r="CB9" s="89"/>
      <c r="CC9" s="87"/>
      <c r="CD9" s="88"/>
      <c r="CE9" s="88"/>
      <c r="CF9" s="89"/>
      <c r="CG9" s="87"/>
      <c r="CH9" s="88"/>
      <c r="CI9" s="88"/>
      <c r="CJ9" s="89"/>
      <c r="CK9" s="87"/>
      <c r="CL9" s="88"/>
      <c r="CM9" s="88"/>
      <c r="CN9" s="89"/>
    </row>
    <row r="10" spans="1:92" s="35" customFormat="1" ht="60" x14ac:dyDescent="0.25">
      <c r="A10" s="63"/>
      <c r="B10" s="64"/>
      <c r="C10" s="64"/>
      <c r="D10" s="64"/>
      <c r="E10" s="65"/>
      <c r="F10" s="66"/>
      <c r="G10" s="142" t="s">
        <v>163</v>
      </c>
      <c r="H10" s="67"/>
      <c r="I10" s="68"/>
      <c r="J10" s="107" t="str">
        <f t="shared" si="0"/>
        <v/>
      </c>
      <c r="K10" s="69"/>
      <c r="L10" s="70" t="s">
        <v>108</v>
      </c>
      <c r="M10" s="111">
        <f>IFERROR(VLOOKUP(L10,'EFICÁCIA DO CONTROLE'!$B$3:$D$7,3,FALSE),"")</f>
        <v>1</v>
      </c>
      <c r="N10" s="69"/>
      <c r="O10" s="70" t="s">
        <v>108</v>
      </c>
      <c r="P10" s="102">
        <f>IFERROR(VLOOKUP(O10,'EFICÁCIA DO CONTROLE'!$B$3:$D$7,3,FALSE),"")</f>
        <v>1</v>
      </c>
      <c r="Q10" s="96"/>
      <c r="R10" s="70" t="s">
        <v>108</v>
      </c>
      <c r="S10" s="111">
        <f>IFERROR(VLOOKUP(R10,'EFICÁCIA DO CONTROLE'!$B$3:$D$7,3,FALSE),"")</f>
        <v>1</v>
      </c>
      <c r="T10" s="69"/>
      <c r="U10" s="70" t="s">
        <v>108</v>
      </c>
      <c r="V10" s="102">
        <f>IFERROR(VLOOKUP(U10,'EFICÁCIA DO CONTROLE'!$B$3:$D$7,3,FALSE),"")</f>
        <v>1</v>
      </c>
      <c r="W10" s="127" t="str">
        <f t="shared" si="1"/>
        <v/>
      </c>
      <c r="X10" s="93" t="str">
        <f>IF(G10="Positivo","Explorar a oportunidade se conveniente",IF(ISNUMBER(W10),IF(W10&lt;2.54,VLOOKUP("Baixo",'NÍVEL DO RISCO'!$B$4:$F$7,3,FALSE),IF(W10&lt;7.54,VLOOKUP("Médio",'NÍVEL DO RISCO'!$B$4:$F$7,3,FALSE),IF(W10&lt;13.54,VLOOKUP("Alto",'NÍVEL DO RISCO'!$B$4:$F$7,3,FALSE),VLOOKUP("Extremo",'NÍVEL DO RISCO'!$B$4:$F$7,3,FALSE)))),""))</f>
        <v/>
      </c>
      <c r="Y10" s="71"/>
      <c r="Z10" s="72" t="s">
        <v>48</v>
      </c>
      <c r="AA10" s="72" t="s">
        <v>48</v>
      </c>
      <c r="AB10" s="73" t="s">
        <v>48</v>
      </c>
      <c r="AC10" s="74"/>
      <c r="AD10" s="75"/>
      <c r="AE10" s="75"/>
      <c r="AF10" s="76"/>
      <c r="AG10" s="74"/>
      <c r="AH10" s="75"/>
      <c r="AI10" s="75"/>
      <c r="AJ10" s="76"/>
      <c r="AK10" s="74"/>
      <c r="AL10" s="75"/>
      <c r="AM10" s="75"/>
      <c r="AN10" s="76"/>
      <c r="AO10" s="74"/>
      <c r="AP10" s="75"/>
      <c r="AQ10" s="75"/>
      <c r="AR10" s="76"/>
      <c r="AS10" s="74"/>
      <c r="AT10" s="75"/>
      <c r="AU10" s="75"/>
      <c r="AV10" s="76"/>
      <c r="AW10" s="74"/>
      <c r="AX10" s="75"/>
      <c r="AY10" s="75"/>
      <c r="AZ10" s="76"/>
      <c r="BA10" s="74"/>
      <c r="BB10" s="75"/>
      <c r="BC10" s="75"/>
      <c r="BD10" s="76"/>
      <c r="BE10" s="74"/>
      <c r="BF10" s="75"/>
      <c r="BG10" s="75"/>
      <c r="BH10" s="76"/>
      <c r="BI10" s="74"/>
      <c r="BJ10" s="75"/>
      <c r="BK10" s="75"/>
      <c r="BL10" s="76"/>
      <c r="BM10" s="74"/>
      <c r="BN10" s="75"/>
      <c r="BO10" s="75"/>
      <c r="BP10" s="76"/>
      <c r="BQ10" s="74"/>
      <c r="BR10" s="75"/>
      <c r="BS10" s="75"/>
      <c r="BT10" s="76"/>
      <c r="BU10" s="74"/>
      <c r="BV10" s="75"/>
      <c r="BW10" s="75"/>
      <c r="BX10" s="76"/>
      <c r="BY10" s="74"/>
      <c r="BZ10" s="75"/>
      <c r="CA10" s="75"/>
      <c r="CB10" s="76"/>
      <c r="CC10" s="74"/>
      <c r="CD10" s="75"/>
      <c r="CE10" s="75"/>
      <c r="CF10" s="76"/>
      <c r="CG10" s="74"/>
      <c r="CH10" s="75"/>
      <c r="CI10" s="75"/>
      <c r="CJ10" s="76"/>
      <c r="CK10" s="74"/>
      <c r="CL10" s="75"/>
      <c r="CM10" s="75"/>
      <c r="CN10" s="76"/>
    </row>
    <row r="11" spans="1:92" s="35" customFormat="1" ht="60" x14ac:dyDescent="0.25">
      <c r="A11" s="77"/>
      <c r="B11" s="78"/>
      <c r="C11" s="78"/>
      <c r="D11" s="78"/>
      <c r="E11" s="79"/>
      <c r="F11" s="80"/>
      <c r="G11" s="143" t="s">
        <v>163</v>
      </c>
      <c r="H11" s="81"/>
      <c r="I11" s="82"/>
      <c r="J11" s="108" t="str">
        <f t="shared" si="0"/>
        <v/>
      </c>
      <c r="K11" s="83"/>
      <c r="L11" s="50" t="s">
        <v>108</v>
      </c>
      <c r="M11" s="105">
        <f>IFERROR(VLOOKUP(L11,'EFICÁCIA DO CONTROLE'!$B$3:$D$7,3,FALSE),"")</f>
        <v>1</v>
      </c>
      <c r="N11" s="83"/>
      <c r="O11" s="50" t="s">
        <v>108</v>
      </c>
      <c r="P11" s="101">
        <f>IFERROR(VLOOKUP(O11,'EFICÁCIA DO CONTROLE'!$B$3:$D$7,3,FALSE),"")</f>
        <v>1</v>
      </c>
      <c r="Q11" s="97"/>
      <c r="R11" s="50" t="s">
        <v>108</v>
      </c>
      <c r="S11" s="105">
        <f>IFERROR(VLOOKUP(R11,'EFICÁCIA DO CONTROLE'!$B$3:$D$7,3,FALSE),"")</f>
        <v>1</v>
      </c>
      <c r="T11" s="83"/>
      <c r="U11" s="50" t="s">
        <v>108</v>
      </c>
      <c r="V11" s="101">
        <f>IFERROR(VLOOKUP(U11,'EFICÁCIA DO CONTROLE'!$B$3:$D$7,3,FALSE),"")</f>
        <v>1</v>
      </c>
      <c r="W11" s="128" t="str">
        <f t="shared" si="1"/>
        <v/>
      </c>
      <c r="X11" s="94" t="str">
        <f>IF(G11="Positivo","Explorar a oportunidade se conveniente",IF(ISNUMBER(W11),IF(W11&lt;2.54,VLOOKUP("Baixo",'NÍVEL DO RISCO'!$B$4:$F$7,3,FALSE),IF(W11&lt;7.54,VLOOKUP("Médio",'NÍVEL DO RISCO'!$B$4:$F$7,3,FALSE),IF(W11&lt;13.54,VLOOKUP("Alto",'NÍVEL DO RISCO'!$B$4:$F$7,3,FALSE),VLOOKUP("Extremo",'NÍVEL DO RISCO'!$B$4:$F$7,3,FALSE)))),""))</f>
        <v/>
      </c>
      <c r="Y11" s="84"/>
      <c r="Z11" s="85" t="s">
        <v>48</v>
      </c>
      <c r="AA11" s="85" t="s">
        <v>48</v>
      </c>
      <c r="AB11" s="86" t="s">
        <v>48</v>
      </c>
      <c r="AC11" s="87"/>
      <c r="AD11" s="88"/>
      <c r="AE11" s="88"/>
      <c r="AF11" s="89"/>
      <c r="AG11" s="87"/>
      <c r="AH11" s="88"/>
      <c r="AI11" s="88"/>
      <c r="AJ11" s="89"/>
      <c r="AK11" s="87"/>
      <c r="AL11" s="88"/>
      <c r="AM11" s="88"/>
      <c r="AN11" s="89"/>
      <c r="AO11" s="87"/>
      <c r="AP11" s="88"/>
      <c r="AQ11" s="88"/>
      <c r="AR11" s="89"/>
      <c r="AS11" s="87"/>
      <c r="AT11" s="88"/>
      <c r="AU11" s="88"/>
      <c r="AV11" s="89"/>
      <c r="AW11" s="87"/>
      <c r="AX11" s="88"/>
      <c r="AY11" s="88"/>
      <c r="AZ11" s="89"/>
      <c r="BA11" s="87"/>
      <c r="BB11" s="88"/>
      <c r="BC11" s="88"/>
      <c r="BD11" s="89"/>
      <c r="BE11" s="87"/>
      <c r="BF11" s="88"/>
      <c r="BG11" s="88"/>
      <c r="BH11" s="89"/>
      <c r="BI11" s="87"/>
      <c r="BJ11" s="88"/>
      <c r="BK11" s="88"/>
      <c r="BL11" s="89"/>
      <c r="BM11" s="87"/>
      <c r="BN11" s="88"/>
      <c r="BO11" s="88"/>
      <c r="BP11" s="89"/>
      <c r="BQ11" s="87"/>
      <c r="BR11" s="88"/>
      <c r="BS11" s="88"/>
      <c r="BT11" s="89"/>
      <c r="BU11" s="87"/>
      <c r="BV11" s="88"/>
      <c r="BW11" s="88"/>
      <c r="BX11" s="89"/>
      <c r="BY11" s="87"/>
      <c r="BZ11" s="88"/>
      <c r="CA11" s="88"/>
      <c r="CB11" s="89"/>
      <c r="CC11" s="87"/>
      <c r="CD11" s="88"/>
      <c r="CE11" s="88"/>
      <c r="CF11" s="89"/>
      <c r="CG11" s="87"/>
      <c r="CH11" s="88"/>
      <c r="CI11" s="88"/>
      <c r="CJ11" s="89"/>
      <c r="CK11" s="87"/>
      <c r="CL11" s="88"/>
      <c r="CM11" s="88"/>
      <c r="CN11" s="89"/>
    </row>
    <row r="12" spans="1:92" s="35" customFormat="1" ht="60" x14ac:dyDescent="0.25">
      <c r="A12" s="63"/>
      <c r="B12" s="64"/>
      <c r="C12" s="64"/>
      <c r="D12" s="64"/>
      <c r="E12" s="65"/>
      <c r="F12" s="66"/>
      <c r="G12" s="142" t="s">
        <v>163</v>
      </c>
      <c r="H12" s="67"/>
      <c r="I12" s="68"/>
      <c r="J12" s="107" t="str">
        <f t="shared" si="0"/>
        <v/>
      </c>
      <c r="K12" s="69"/>
      <c r="L12" s="70" t="s">
        <v>108</v>
      </c>
      <c r="M12" s="111">
        <f>IFERROR(VLOOKUP(L12,'EFICÁCIA DO CONTROLE'!$B$3:$D$7,3,FALSE),"")</f>
        <v>1</v>
      </c>
      <c r="N12" s="69"/>
      <c r="O12" s="70" t="s">
        <v>108</v>
      </c>
      <c r="P12" s="102">
        <f>IFERROR(VLOOKUP(O12,'EFICÁCIA DO CONTROLE'!$B$3:$D$7,3,FALSE),"")</f>
        <v>1</v>
      </c>
      <c r="Q12" s="96"/>
      <c r="R12" s="70" t="s">
        <v>108</v>
      </c>
      <c r="S12" s="111">
        <f>IFERROR(VLOOKUP(R12,'EFICÁCIA DO CONTROLE'!$B$3:$D$7,3,FALSE),"")</f>
        <v>1</v>
      </c>
      <c r="T12" s="69"/>
      <c r="U12" s="70" t="s">
        <v>108</v>
      </c>
      <c r="V12" s="102">
        <f>IFERROR(VLOOKUP(U12,'EFICÁCIA DO CONTROLE'!$B$3:$D$7,3,FALSE),"")</f>
        <v>1</v>
      </c>
      <c r="W12" s="127" t="str">
        <f t="shared" si="1"/>
        <v/>
      </c>
      <c r="X12" s="93" t="str">
        <f>IF(G12="Positivo","Explorar a oportunidade se conveniente",IF(ISNUMBER(W12),IF(W12&lt;2.54,VLOOKUP("Baixo",'NÍVEL DO RISCO'!$B$4:$F$7,3,FALSE),IF(W12&lt;7.54,VLOOKUP("Médio",'NÍVEL DO RISCO'!$B$4:$F$7,3,FALSE),IF(W12&lt;13.54,VLOOKUP("Alto",'NÍVEL DO RISCO'!$B$4:$F$7,3,FALSE),VLOOKUP("Extremo",'NÍVEL DO RISCO'!$B$4:$F$7,3,FALSE)))),""))</f>
        <v/>
      </c>
      <c r="Y12" s="71"/>
      <c r="Z12" s="72" t="s">
        <v>48</v>
      </c>
      <c r="AA12" s="72" t="s">
        <v>48</v>
      </c>
      <c r="AB12" s="73" t="s">
        <v>48</v>
      </c>
      <c r="AC12" s="74"/>
      <c r="AD12" s="75"/>
      <c r="AE12" s="75"/>
      <c r="AF12" s="76"/>
      <c r="AG12" s="74"/>
      <c r="AH12" s="75"/>
      <c r="AI12" s="75"/>
      <c r="AJ12" s="76"/>
      <c r="AK12" s="74"/>
      <c r="AL12" s="75"/>
      <c r="AM12" s="75"/>
      <c r="AN12" s="76"/>
      <c r="AO12" s="74"/>
      <c r="AP12" s="75"/>
      <c r="AQ12" s="75"/>
      <c r="AR12" s="76"/>
      <c r="AS12" s="74"/>
      <c r="AT12" s="75"/>
      <c r="AU12" s="75"/>
      <c r="AV12" s="76"/>
      <c r="AW12" s="74"/>
      <c r="AX12" s="75"/>
      <c r="AY12" s="75"/>
      <c r="AZ12" s="76"/>
      <c r="BA12" s="74"/>
      <c r="BB12" s="75"/>
      <c r="BC12" s="75"/>
      <c r="BD12" s="76"/>
      <c r="BE12" s="74"/>
      <c r="BF12" s="75"/>
      <c r="BG12" s="75"/>
      <c r="BH12" s="76"/>
      <c r="BI12" s="74"/>
      <c r="BJ12" s="75"/>
      <c r="BK12" s="75"/>
      <c r="BL12" s="76"/>
      <c r="BM12" s="74"/>
      <c r="BN12" s="75"/>
      <c r="BO12" s="75"/>
      <c r="BP12" s="76"/>
      <c r="BQ12" s="74"/>
      <c r="BR12" s="75"/>
      <c r="BS12" s="75"/>
      <c r="BT12" s="76"/>
      <c r="BU12" s="74"/>
      <c r="BV12" s="75"/>
      <c r="BW12" s="75"/>
      <c r="BX12" s="76"/>
      <c r="BY12" s="74"/>
      <c r="BZ12" s="75"/>
      <c r="CA12" s="75"/>
      <c r="CB12" s="76"/>
      <c r="CC12" s="74"/>
      <c r="CD12" s="75"/>
      <c r="CE12" s="75"/>
      <c r="CF12" s="76"/>
      <c r="CG12" s="74"/>
      <c r="CH12" s="75"/>
      <c r="CI12" s="75"/>
      <c r="CJ12" s="76"/>
      <c r="CK12" s="74"/>
      <c r="CL12" s="75"/>
      <c r="CM12" s="75"/>
      <c r="CN12" s="76"/>
    </row>
    <row r="13" spans="1:92" s="35" customFormat="1" ht="60" x14ac:dyDescent="0.25">
      <c r="A13" s="77"/>
      <c r="B13" s="78"/>
      <c r="C13" s="78"/>
      <c r="D13" s="78"/>
      <c r="E13" s="79"/>
      <c r="F13" s="80"/>
      <c r="G13" s="143" t="s">
        <v>163</v>
      </c>
      <c r="H13" s="81"/>
      <c r="I13" s="82"/>
      <c r="J13" s="108" t="str">
        <f t="shared" si="0"/>
        <v/>
      </c>
      <c r="K13" s="83"/>
      <c r="L13" s="50" t="s">
        <v>108</v>
      </c>
      <c r="M13" s="105">
        <f>IFERROR(VLOOKUP(L13,'EFICÁCIA DO CONTROLE'!$B$3:$D$7,3,FALSE),"")</f>
        <v>1</v>
      </c>
      <c r="N13" s="83"/>
      <c r="O13" s="50" t="s">
        <v>108</v>
      </c>
      <c r="P13" s="101">
        <f>IFERROR(VLOOKUP(O13,'EFICÁCIA DO CONTROLE'!$B$3:$D$7,3,FALSE),"")</f>
        <v>1</v>
      </c>
      <c r="Q13" s="97"/>
      <c r="R13" s="50" t="s">
        <v>108</v>
      </c>
      <c r="S13" s="105">
        <f>IFERROR(VLOOKUP(R13,'EFICÁCIA DO CONTROLE'!$B$3:$D$7,3,FALSE),"")</f>
        <v>1</v>
      </c>
      <c r="T13" s="83"/>
      <c r="U13" s="50" t="s">
        <v>108</v>
      </c>
      <c r="V13" s="101">
        <f>IFERROR(VLOOKUP(U13,'EFICÁCIA DO CONTROLE'!$B$3:$D$7,3,FALSE),"")</f>
        <v>1</v>
      </c>
      <c r="W13" s="128" t="str">
        <f t="shared" si="1"/>
        <v/>
      </c>
      <c r="X13" s="94" t="str">
        <f>IF(G13="Positivo","Explorar a oportunidade se conveniente",IF(ISNUMBER(W13),IF(W13&lt;2.54,VLOOKUP("Baixo",'NÍVEL DO RISCO'!$B$4:$F$7,3,FALSE),IF(W13&lt;7.54,VLOOKUP("Médio",'NÍVEL DO RISCO'!$B$4:$F$7,3,FALSE),IF(W13&lt;13.54,VLOOKUP("Alto",'NÍVEL DO RISCO'!$B$4:$F$7,3,FALSE),VLOOKUP("Extremo",'NÍVEL DO RISCO'!$B$4:$F$7,3,FALSE)))),""))</f>
        <v/>
      </c>
      <c r="Y13" s="84"/>
      <c r="Z13" s="85" t="s">
        <v>48</v>
      </c>
      <c r="AA13" s="85" t="s">
        <v>48</v>
      </c>
      <c r="AB13" s="86" t="s">
        <v>48</v>
      </c>
      <c r="AC13" s="87"/>
      <c r="AD13" s="88"/>
      <c r="AE13" s="88"/>
      <c r="AF13" s="89"/>
      <c r="AG13" s="87"/>
      <c r="AH13" s="88"/>
      <c r="AI13" s="88"/>
      <c r="AJ13" s="89"/>
      <c r="AK13" s="87"/>
      <c r="AL13" s="88"/>
      <c r="AM13" s="88"/>
      <c r="AN13" s="89"/>
      <c r="AO13" s="87"/>
      <c r="AP13" s="88"/>
      <c r="AQ13" s="88"/>
      <c r="AR13" s="89"/>
      <c r="AS13" s="87"/>
      <c r="AT13" s="88"/>
      <c r="AU13" s="88"/>
      <c r="AV13" s="89"/>
      <c r="AW13" s="87"/>
      <c r="AX13" s="88"/>
      <c r="AY13" s="88"/>
      <c r="AZ13" s="89"/>
      <c r="BA13" s="87"/>
      <c r="BB13" s="88"/>
      <c r="BC13" s="88"/>
      <c r="BD13" s="89"/>
      <c r="BE13" s="87"/>
      <c r="BF13" s="88"/>
      <c r="BG13" s="88"/>
      <c r="BH13" s="89"/>
      <c r="BI13" s="87"/>
      <c r="BJ13" s="88"/>
      <c r="BK13" s="88"/>
      <c r="BL13" s="89"/>
      <c r="BM13" s="87"/>
      <c r="BN13" s="88"/>
      <c r="BO13" s="88"/>
      <c r="BP13" s="89"/>
      <c r="BQ13" s="87"/>
      <c r="BR13" s="88"/>
      <c r="BS13" s="88"/>
      <c r="BT13" s="89"/>
      <c r="BU13" s="87"/>
      <c r="BV13" s="88"/>
      <c r="BW13" s="88"/>
      <c r="BX13" s="89"/>
      <c r="BY13" s="87"/>
      <c r="BZ13" s="88"/>
      <c r="CA13" s="88"/>
      <c r="CB13" s="89"/>
      <c r="CC13" s="87"/>
      <c r="CD13" s="88"/>
      <c r="CE13" s="88"/>
      <c r="CF13" s="89"/>
      <c r="CG13" s="87"/>
      <c r="CH13" s="88"/>
      <c r="CI13" s="88"/>
      <c r="CJ13" s="89"/>
      <c r="CK13" s="87"/>
      <c r="CL13" s="88"/>
      <c r="CM13" s="88"/>
      <c r="CN13" s="89"/>
    </row>
    <row r="14" spans="1:92" s="35" customFormat="1" ht="60" x14ac:dyDescent="0.25">
      <c r="A14" s="63"/>
      <c r="B14" s="64"/>
      <c r="C14" s="64"/>
      <c r="D14" s="64"/>
      <c r="E14" s="65"/>
      <c r="F14" s="66"/>
      <c r="G14" s="142" t="s">
        <v>163</v>
      </c>
      <c r="H14" s="67"/>
      <c r="I14" s="68"/>
      <c r="J14" s="107" t="str">
        <f t="shared" si="0"/>
        <v/>
      </c>
      <c r="K14" s="69"/>
      <c r="L14" s="70" t="s">
        <v>108</v>
      </c>
      <c r="M14" s="111">
        <f>IFERROR(VLOOKUP(L14,'EFICÁCIA DO CONTROLE'!$B$3:$D$7,3,FALSE),"")</f>
        <v>1</v>
      </c>
      <c r="N14" s="69"/>
      <c r="O14" s="70" t="s">
        <v>108</v>
      </c>
      <c r="P14" s="102">
        <f>IFERROR(VLOOKUP(O14,'EFICÁCIA DO CONTROLE'!$B$3:$D$7,3,FALSE),"")</f>
        <v>1</v>
      </c>
      <c r="Q14" s="96"/>
      <c r="R14" s="70" t="s">
        <v>108</v>
      </c>
      <c r="S14" s="111">
        <f>IFERROR(VLOOKUP(R14,'EFICÁCIA DO CONTROLE'!$B$3:$D$7,3,FALSE),"")</f>
        <v>1</v>
      </c>
      <c r="T14" s="69"/>
      <c r="U14" s="70" t="s">
        <v>108</v>
      </c>
      <c r="V14" s="102">
        <f>IFERROR(VLOOKUP(U14,'EFICÁCIA DO CONTROLE'!$B$3:$D$7,3,FALSE),"")</f>
        <v>1</v>
      </c>
      <c r="W14" s="127" t="str">
        <f t="shared" si="1"/>
        <v/>
      </c>
      <c r="X14" s="93" t="str">
        <f>IF(G14="Positivo","Explorar a oportunidade se conveniente",IF(ISNUMBER(W14),IF(W14&lt;2.54,VLOOKUP("Baixo",'NÍVEL DO RISCO'!$B$4:$F$7,3,FALSE),IF(W14&lt;7.54,VLOOKUP("Médio",'NÍVEL DO RISCO'!$B$4:$F$7,3,FALSE),IF(W14&lt;13.54,VLOOKUP("Alto",'NÍVEL DO RISCO'!$B$4:$F$7,3,FALSE),VLOOKUP("Extremo",'NÍVEL DO RISCO'!$B$4:$F$7,3,FALSE)))),""))</f>
        <v/>
      </c>
      <c r="Y14" s="71"/>
      <c r="Z14" s="72" t="s">
        <v>48</v>
      </c>
      <c r="AA14" s="72" t="s">
        <v>48</v>
      </c>
      <c r="AB14" s="73" t="s">
        <v>48</v>
      </c>
      <c r="AC14" s="74"/>
      <c r="AD14" s="75"/>
      <c r="AE14" s="75"/>
      <c r="AF14" s="76"/>
      <c r="AG14" s="74"/>
      <c r="AH14" s="75"/>
      <c r="AI14" s="75"/>
      <c r="AJ14" s="76"/>
      <c r="AK14" s="74"/>
      <c r="AL14" s="75"/>
      <c r="AM14" s="75"/>
      <c r="AN14" s="76"/>
      <c r="AO14" s="74"/>
      <c r="AP14" s="75"/>
      <c r="AQ14" s="75"/>
      <c r="AR14" s="76"/>
      <c r="AS14" s="74"/>
      <c r="AT14" s="75"/>
      <c r="AU14" s="75"/>
      <c r="AV14" s="76"/>
      <c r="AW14" s="74"/>
      <c r="AX14" s="75"/>
      <c r="AY14" s="75"/>
      <c r="AZ14" s="76"/>
      <c r="BA14" s="74"/>
      <c r="BB14" s="75"/>
      <c r="BC14" s="75"/>
      <c r="BD14" s="76"/>
      <c r="BE14" s="74"/>
      <c r="BF14" s="75"/>
      <c r="BG14" s="75"/>
      <c r="BH14" s="76"/>
      <c r="BI14" s="74"/>
      <c r="BJ14" s="75"/>
      <c r="BK14" s="75"/>
      <c r="BL14" s="76"/>
      <c r="BM14" s="74"/>
      <c r="BN14" s="75"/>
      <c r="BO14" s="75"/>
      <c r="BP14" s="76"/>
      <c r="BQ14" s="74"/>
      <c r="BR14" s="75"/>
      <c r="BS14" s="75"/>
      <c r="BT14" s="76"/>
      <c r="BU14" s="74"/>
      <c r="BV14" s="75"/>
      <c r="BW14" s="75"/>
      <c r="BX14" s="76"/>
      <c r="BY14" s="74"/>
      <c r="BZ14" s="75"/>
      <c r="CA14" s="75"/>
      <c r="CB14" s="76"/>
      <c r="CC14" s="74"/>
      <c r="CD14" s="75"/>
      <c r="CE14" s="75"/>
      <c r="CF14" s="76"/>
      <c r="CG14" s="74"/>
      <c r="CH14" s="75"/>
      <c r="CI14" s="75"/>
      <c r="CJ14" s="76"/>
      <c r="CK14" s="74"/>
      <c r="CL14" s="75"/>
      <c r="CM14" s="75"/>
      <c r="CN14" s="76"/>
    </row>
    <row r="15" spans="1:92" s="35" customFormat="1" ht="60" x14ac:dyDescent="0.25">
      <c r="A15" s="77"/>
      <c r="B15" s="78"/>
      <c r="C15" s="78"/>
      <c r="D15" s="78"/>
      <c r="E15" s="79"/>
      <c r="F15" s="80"/>
      <c r="G15" s="143" t="s">
        <v>163</v>
      </c>
      <c r="H15" s="81"/>
      <c r="I15" s="82"/>
      <c r="J15" s="108" t="str">
        <f t="shared" si="0"/>
        <v/>
      </c>
      <c r="K15" s="83"/>
      <c r="L15" s="50" t="s">
        <v>108</v>
      </c>
      <c r="M15" s="105">
        <f>IFERROR(VLOOKUP(L15,'EFICÁCIA DO CONTROLE'!$B$3:$D$7,3,FALSE),"")</f>
        <v>1</v>
      </c>
      <c r="N15" s="83"/>
      <c r="O15" s="50" t="s">
        <v>108</v>
      </c>
      <c r="P15" s="101">
        <f>IFERROR(VLOOKUP(O15,'EFICÁCIA DO CONTROLE'!$B$3:$D$7,3,FALSE),"")</f>
        <v>1</v>
      </c>
      <c r="Q15" s="97"/>
      <c r="R15" s="50" t="s">
        <v>108</v>
      </c>
      <c r="S15" s="105">
        <f>IFERROR(VLOOKUP(R15,'EFICÁCIA DO CONTROLE'!$B$3:$D$7,3,FALSE),"")</f>
        <v>1</v>
      </c>
      <c r="T15" s="83"/>
      <c r="U15" s="50" t="s">
        <v>108</v>
      </c>
      <c r="V15" s="101">
        <f>IFERROR(VLOOKUP(U15,'EFICÁCIA DO CONTROLE'!$B$3:$D$7,3,FALSE),"")</f>
        <v>1</v>
      </c>
      <c r="W15" s="128" t="str">
        <f t="shared" si="1"/>
        <v/>
      </c>
      <c r="X15" s="94" t="str">
        <f>IF(G15="Positivo","Explorar a oportunidade se conveniente",IF(ISNUMBER(W15),IF(W15&lt;2.54,VLOOKUP("Baixo",'NÍVEL DO RISCO'!$B$4:$F$7,3,FALSE),IF(W15&lt;7.54,VLOOKUP("Médio",'NÍVEL DO RISCO'!$B$4:$F$7,3,FALSE),IF(W15&lt;13.54,VLOOKUP("Alto",'NÍVEL DO RISCO'!$B$4:$F$7,3,FALSE),VLOOKUP("Extremo",'NÍVEL DO RISCO'!$B$4:$F$7,3,FALSE)))),""))</f>
        <v/>
      </c>
      <c r="Y15" s="84"/>
      <c r="Z15" s="85" t="s">
        <v>48</v>
      </c>
      <c r="AA15" s="85" t="s">
        <v>48</v>
      </c>
      <c r="AB15" s="86" t="s">
        <v>48</v>
      </c>
      <c r="AC15" s="87"/>
      <c r="AD15" s="88"/>
      <c r="AE15" s="88"/>
      <c r="AF15" s="89"/>
      <c r="AG15" s="87"/>
      <c r="AH15" s="88"/>
      <c r="AI15" s="88"/>
      <c r="AJ15" s="89"/>
      <c r="AK15" s="87"/>
      <c r="AL15" s="88"/>
      <c r="AM15" s="88"/>
      <c r="AN15" s="89"/>
      <c r="AO15" s="87"/>
      <c r="AP15" s="88"/>
      <c r="AQ15" s="88"/>
      <c r="AR15" s="89"/>
      <c r="AS15" s="87"/>
      <c r="AT15" s="88"/>
      <c r="AU15" s="88"/>
      <c r="AV15" s="89"/>
      <c r="AW15" s="87"/>
      <c r="AX15" s="88"/>
      <c r="AY15" s="88"/>
      <c r="AZ15" s="89"/>
      <c r="BA15" s="87"/>
      <c r="BB15" s="88"/>
      <c r="BC15" s="88"/>
      <c r="BD15" s="89"/>
      <c r="BE15" s="87"/>
      <c r="BF15" s="88"/>
      <c r="BG15" s="88"/>
      <c r="BH15" s="89"/>
      <c r="BI15" s="87"/>
      <c r="BJ15" s="88"/>
      <c r="BK15" s="88"/>
      <c r="BL15" s="89"/>
      <c r="BM15" s="87"/>
      <c r="BN15" s="88"/>
      <c r="BO15" s="88"/>
      <c r="BP15" s="89"/>
      <c r="BQ15" s="87"/>
      <c r="BR15" s="88"/>
      <c r="BS15" s="88"/>
      <c r="BT15" s="89"/>
      <c r="BU15" s="87"/>
      <c r="BV15" s="88"/>
      <c r="BW15" s="88"/>
      <c r="BX15" s="89"/>
      <c r="BY15" s="87"/>
      <c r="BZ15" s="88"/>
      <c r="CA15" s="88"/>
      <c r="CB15" s="89"/>
      <c r="CC15" s="87"/>
      <c r="CD15" s="88"/>
      <c r="CE15" s="88"/>
      <c r="CF15" s="89"/>
      <c r="CG15" s="87"/>
      <c r="CH15" s="88"/>
      <c r="CI15" s="88"/>
      <c r="CJ15" s="89"/>
      <c r="CK15" s="87"/>
      <c r="CL15" s="88"/>
      <c r="CM15" s="88"/>
      <c r="CN15" s="89"/>
    </row>
    <row r="16" spans="1:92" s="35" customFormat="1" ht="60" x14ac:dyDescent="0.25">
      <c r="A16" s="63"/>
      <c r="B16" s="64"/>
      <c r="C16" s="64"/>
      <c r="D16" s="64"/>
      <c r="E16" s="65"/>
      <c r="F16" s="66"/>
      <c r="G16" s="142" t="s">
        <v>163</v>
      </c>
      <c r="H16" s="67"/>
      <c r="I16" s="68"/>
      <c r="J16" s="107" t="str">
        <f t="shared" si="0"/>
        <v/>
      </c>
      <c r="K16" s="83"/>
      <c r="L16" s="50" t="s">
        <v>108</v>
      </c>
      <c r="M16" s="105">
        <f>IFERROR(VLOOKUP(L16,'EFICÁCIA DO CONTROLE'!$B$3:$D$7,3,FALSE),"")</f>
        <v>1</v>
      </c>
      <c r="N16" s="83"/>
      <c r="O16" s="50" t="s">
        <v>108</v>
      </c>
      <c r="P16" s="101">
        <f>IFERROR(VLOOKUP(O16,'EFICÁCIA DO CONTROLE'!$B$3:$D$7,3,FALSE),"")</f>
        <v>1</v>
      </c>
      <c r="Q16" s="97"/>
      <c r="R16" s="50" t="s">
        <v>108</v>
      </c>
      <c r="S16" s="105">
        <f>IFERROR(VLOOKUP(R16,'EFICÁCIA DO CONTROLE'!$B$3:$D$7,3,FALSE),"")</f>
        <v>1</v>
      </c>
      <c r="T16" s="83"/>
      <c r="U16" s="50" t="s">
        <v>108</v>
      </c>
      <c r="V16" s="101">
        <f>IFERROR(VLOOKUP(U16,'EFICÁCIA DO CONTROLE'!$B$3:$D$7,3,FALSE),"")</f>
        <v>1</v>
      </c>
      <c r="W16" s="128" t="str">
        <f t="shared" si="1"/>
        <v/>
      </c>
      <c r="X16" s="93" t="str">
        <f>IF(G16="Positivo","Explorar a oportunidade se conveniente",IF(ISNUMBER(W16),IF(W16&lt;2.54,VLOOKUP("Baixo",'NÍVEL DO RISCO'!$B$4:$F$7,3,FALSE),IF(W16&lt;7.54,VLOOKUP("Médio",'NÍVEL DO RISCO'!$B$4:$F$7,3,FALSE),IF(W16&lt;13.54,VLOOKUP("Alto",'NÍVEL DO RISCO'!$B$4:$F$7,3,FALSE),VLOOKUP("Extremo",'NÍVEL DO RISCO'!$B$4:$F$7,3,FALSE)))),""))</f>
        <v/>
      </c>
      <c r="Y16" s="71"/>
      <c r="Z16" s="72" t="s">
        <v>48</v>
      </c>
      <c r="AA16" s="72" t="s">
        <v>48</v>
      </c>
      <c r="AB16" s="73" t="s">
        <v>48</v>
      </c>
      <c r="AC16" s="74"/>
      <c r="AD16" s="75"/>
      <c r="AE16" s="75"/>
      <c r="AF16" s="76"/>
      <c r="AG16" s="74"/>
      <c r="AH16" s="75"/>
      <c r="AI16" s="75"/>
      <c r="AJ16" s="76"/>
      <c r="AK16" s="74"/>
      <c r="AL16" s="75"/>
      <c r="AM16" s="75"/>
      <c r="AN16" s="76"/>
      <c r="AO16" s="74"/>
      <c r="AP16" s="75"/>
      <c r="AQ16" s="75"/>
      <c r="AR16" s="76"/>
      <c r="AS16" s="74"/>
      <c r="AT16" s="75"/>
      <c r="AU16" s="75"/>
      <c r="AV16" s="76"/>
      <c r="AW16" s="74"/>
      <c r="AX16" s="75"/>
      <c r="AY16" s="75"/>
      <c r="AZ16" s="76"/>
      <c r="BA16" s="74"/>
      <c r="BB16" s="75"/>
      <c r="BC16" s="75"/>
      <c r="BD16" s="76"/>
      <c r="BE16" s="74"/>
      <c r="BF16" s="75"/>
      <c r="BG16" s="75"/>
      <c r="BH16" s="76"/>
      <c r="BI16" s="74"/>
      <c r="BJ16" s="75"/>
      <c r="BK16" s="75"/>
      <c r="BL16" s="76"/>
      <c r="BM16" s="74"/>
      <c r="BN16" s="75"/>
      <c r="BO16" s="75"/>
      <c r="BP16" s="76"/>
      <c r="BQ16" s="74"/>
      <c r="BR16" s="75"/>
      <c r="BS16" s="75"/>
      <c r="BT16" s="76"/>
      <c r="BU16" s="74"/>
      <c r="BV16" s="75"/>
      <c r="BW16" s="75"/>
      <c r="BX16" s="76"/>
      <c r="BY16" s="74"/>
      <c r="BZ16" s="75"/>
      <c r="CA16" s="75"/>
      <c r="CB16" s="76"/>
      <c r="CC16" s="74"/>
      <c r="CD16" s="75"/>
      <c r="CE16" s="75"/>
      <c r="CF16" s="76"/>
      <c r="CG16" s="74"/>
      <c r="CH16" s="75"/>
      <c r="CI16" s="75"/>
      <c r="CJ16" s="76"/>
      <c r="CK16" s="74"/>
      <c r="CL16" s="75"/>
      <c r="CM16" s="75"/>
      <c r="CN16" s="76"/>
    </row>
    <row r="17" spans="1:92" s="35" customFormat="1" ht="60" x14ac:dyDescent="0.25">
      <c r="A17" s="77"/>
      <c r="B17" s="78"/>
      <c r="C17" s="78"/>
      <c r="D17" s="78"/>
      <c r="E17" s="79"/>
      <c r="F17" s="80"/>
      <c r="G17" s="143" t="s">
        <v>163</v>
      </c>
      <c r="H17" s="81"/>
      <c r="I17" s="82"/>
      <c r="J17" s="108" t="str">
        <f t="shared" si="0"/>
        <v/>
      </c>
      <c r="K17" s="69"/>
      <c r="L17" s="70" t="s">
        <v>108</v>
      </c>
      <c r="M17" s="111">
        <f>IFERROR(VLOOKUP(L17,'EFICÁCIA DO CONTROLE'!$B$3:$D$7,3,FALSE),"")</f>
        <v>1</v>
      </c>
      <c r="N17" s="69"/>
      <c r="O17" s="70" t="s">
        <v>108</v>
      </c>
      <c r="P17" s="102">
        <f>IFERROR(VLOOKUP(O17,'EFICÁCIA DO CONTROLE'!$B$3:$D$7,3,FALSE),"")</f>
        <v>1</v>
      </c>
      <c r="Q17" s="96"/>
      <c r="R17" s="70" t="s">
        <v>108</v>
      </c>
      <c r="S17" s="111">
        <f>IFERROR(VLOOKUP(R17,'EFICÁCIA DO CONTROLE'!$B$3:$D$7,3,FALSE),"")</f>
        <v>1</v>
      </c>
      <c r="T17" s="69"/>
      <c r="U17" s="70" t="s">
        <v>108</v>
      </c>
      <c r="V17" s="102">
        <f>IFERROR(VLOOKUP(U17,'EFICÁCIA DO CONTROLE'!$B$3:$D$7,3,FALSE),"")</f>
        <v>1</v>
      </c>
      <c r="W17" s="127" t="str">
        <f t="shared" si="1"/>
        <v/>
      </c>
      <c r="X17" s="94" t="str">
        <f>IF(G17="Positivo","Explorar a oportunidade se conveniente",IF(ISNUMBER(W17),IF(W17&lt;2.54,VLOOKUP("Baixo",'NÍVEL DO RISCO'!$B$4:$F$7,3,FALSE),IF(W17&lt;7.54,VLOOKUP("Médio",'NÍVEL DO RISCO'!$B$4:$F$7,3,FALSE),IF(W17&lt;13.54,VLOOKUP("Alto",'NÍVEL DO RISCO'!$B$4:$F$7,3,FALSE),VLOOKUP("Extremo",'NÍVEL DO RISCO'!$B$4:$F$7,3,FALSE)))),""))</f>
        <v/>
      </c>
      <c r="Y17" s="84"/>
      <c r="Z17" s="85" t="s">
        <v>48</v>
      </c>
      <c r="AA17" s="85" t="s">
        <v>48</v>
      </c>
      <c r="AB17" s="86" t="s">
        <v>48</v>
      </c>
      <c r="AC17" s="87"/>
      <c r="AD17" s="88"/>
      <c r="AE17" s="88"/>
      <c r="AF17" s="89"/>
      <c r="AG17" s="87"/>
      <c r="AH17" s="88"/>
      <c r="AI17" s="88"/>
      <c r="AJ17" s="89"/>
      <c r="AK17" s="87"/>
      <c r="AL17" s="88"/>
      <c r="AM17" s="88"/>
      <c r="AN17" s="89"/>
      <c r="AO17" s="87"/>
      <c r="AP17" s="88"/>
      <c r="AQ17" s="88"/>
      <c r="AR17" s="89"/>
      <c r="AS17" s="87"/>
      <c r="AT17" s="88"/>
      <c r="AU17" s="88"/>
      <c r="AV17" s="89"/>
      <c r="AW17" s="87"/>
      <c r="AX17" s="88"/>
      <c r="AY17" s="88"/>
      <c r="AZ17" s="89"/>
      <c r="BA17" s="87"/>
      <c r="BB17" s="88"/>
      <c r="BC17" s="88"/>
      <c r="BD17" s="89"/>
      <c r="BE17" s="87"/>
      <c r="BF17" s="88"/>
      <c r="BG17" s="88"/>
      <c r="BH17" s="89"/>
      <c r="BI17" s="87"/>
      <c r="BJ17" s="88"/>
      <c r="BK17" s="88"/>
      <c r="BL17" s="89"/>
      <c r="BM17" s="87"/>
      <c r="BN17" s="88"/>
      <c r="BO17" s="88"/>
      <c r="BP17" s="89"/>
      <c r="BQ17" s="87"/>
      <c r="BR17" s="88"/>
      <c r="BS17" s="88"/>
      <c r="BT17" s="89"/>
      <c r="BU17" s="87"/>
      <c r="BV17" s="88"/>
      <c r="BW17" s="88"/>
      <c r="BX17" s="89"/>
      <c r="BY17" s="87"/>
      <c r="BZ17" s="88"/>
      <c r="CA17" s="88"/>
      <c r="CB17" s="89"/>
      <c r="CC17" s="87"/>
      <c r="CD17" s="88"/>
      <c r="CE17" s="88"/>
      <c r="CF17" s="89"/>
      <c r="CG17" s="87"/>
      <c r="CH17" s="88"/>
      <c r="CI17" s="88"/>
      <c r="CJ17" s="89"/>
      <c r="CK17" s="87"/>
      <c r="CL17" s="88"/>
      <c r="CM17" s="88"/>
      <c r="CN17" s="89"/>
    </row>
    <row r="18" spans="1:92" s="35" customFormat="1" ht="60" x14ac:dyDescent="0.25">
      <c r="A18" s="63"/>
      <c r="B18" s="64"/>
      <c r="C18" s="64"/>
      <c r="D18" s="64"/>
      <c r="E18" s="65"/>
      <c r="F18" s="66"/>
      <c r="G18" s="142" t="s">
        <v>163</v>
      </c>
      <c r="H18" s="67"/>
      <c r="I18" s="68"/>
      <c r="J18" s="107" t="str">
        <f t="shared" si="0"/>
        <v/>
      </c>
      <c r="K18" s="83"/>
      <c r="L18" s="50" t="s">
        <v>108</v>
      </c>
      <c r="M18" s="105">
        <f>IFERROR(VLOOKUP(L18,'EFICÁCIA DO CONTROLE'!$B$3:$D$7,3,FALSE),"")</f>
        <v>1</v>
      </c>
      <c r="N18" s="83"/>
      <c r="O18" s="50" t="s">
        <v>108</v>
      </c>
      <c r="P18" s="101">
        <f>IFERROR(VLOOKUP(O18,'EFICÁCIA DO CONTROLE'!$B$3:$D$7,3,FALSE),"")</f>
        <v>1</v>
      </c>
      <c r="Q18" s="97"/>
      <c r="R18" s="50" t="s">
        <v>108</v>
      </c>
      <c r="S18" s="105">
        <f>IFERROR(VLOOKUP(R18,'EFICÁCIA DO CONTROLE'!$B$3:$D$7,3,FALSE),"")</f>
        <v>1</v>
      </c>
      <c r="T18" s="83"/>
      <c r="U18" s="50" t="s">
        <v>108</v>
      </c>
      <c r="V18" s="101">
        <f>IFERROR(VLOOKUP(U18,'EFICÁCIA DO CONTROLE'!$B$3:$D$7,3,FALSE),"")</f>
        <v>1</v>
      </c>
      <c r="W18" s="128" t="str">
        <f t="shared" si="1"/>
        <v/>
      </c>
      <c r="X18" s="93" t="str">
        <f>IF(G18="Positivo","Explorar a oportunidade se conveniente",IF(ISNUMBER(W18),IF(W18&lt;2.54,VLOOKUP("Baixo",'NÍVEL DO RISCO'!$B$4:$F$7,3,FALSE),IF(W18&lt;7.54,VLOOKUP("Médio",'NÍVEL DO RISCO'!$B$4:$F$7,3,FALSE),IF(W18&lt;13.54,VLOOKUP("Alto",'NÍVEL DO RISCO'!$B$4:$F$7,3,FALSE),VLOOKUP("Extremo",'NÍVEL DO RISCO'!$B$4:$F$7,3,FALSE)))),""))</f>
        <v/>
      </c>
      <c r="Y18" s="71"/>
      <c r="Z18" s="72" t="s">
        <v>48</v>
      </c>
      <c r="AA18" s="72" t="s">
        <v>48</v>
      </c>
      <c r="AB18" s="73" t="s">
        <v>48</v>
      </c>
      <c r="AC18" s="74"/>
      <c r="AD18" s="75"/>
      <c r="AE18" s="75"/>
      <c r="AF18" s="76"/>
      <c r="AG18" s="74"/>
      <c r="AH18" s="75"/>
      <c r="AI18" s="75"/>
      <c r="AJ18" s="76"/>
      <c r="AK18" s="74"/>
      <c r="AL18" s="75"/>
      <c r="AM18" s="75"/>
      <c r="AN18" s="76"/>
      <c r="AO18" s="74"/>
      <c r="AP18" s="75"/>
      <c r="AQ18" s="75"/>
      <c r="AR18" s="76"/>
      <c r="AS18" s="74"/>
      <c r="AT18" s="75"/>
      <c r="AU18" s="75"/>
      <c r="AV18" s="76"/>
      <c r="AW18" s="74"/>
      <c r="AX18" s="75"/>
      <c r="AY18" s="75"/>
      <c r="AZ18" s="76"/>
      <c r="BA18" s="74"/>
      <c r="BB18" s="75"/>
      <c r="BC18" s="75"/>
      <c r="BD18" s="76"/>
      <c r="BE18" s="74"/>
      <c r="BF18" s="75"/>
      <c r="BG18" s="75"/>
      <c r="BH18" s="76"/>
      <c r="BI18" s="74"/>
      <c r="BJ18" s="75"/>
      <c r="BK18" s="75"/>
      <c r="BL18" s="76"/>
      <c r="BM18" s="74"/>
      <c r="BN18" s="75"/>
      <c r="BO18" s="75"/>
      <c r="BP18" s="76"/>
      <c r="BQ18" s="74"/>
      <c r="BR18" s="75"/>
      <c r="BS18" s="75"/>
      <c r="BT18" s="76"/>
      <c r="BU18" s="74"/>
      <c r="BV18" s="75"/>
      <c r="BW18" s="75"/>
      <c r="BX18" s="76"/>
      <c r="BY18" s="74"/>
      <c r="BZ18" s="75"/>
      <c r="CA18" s="75"/>
      <c r="CB18" s="76"/>
      <c r="CC18" s="74"/>
      <c r="CD18" s="75"/>
      <c r="CE18" s="75"/>
      <c r="CF18" s="76"/>
      <c r="CG18" s="74"/>
      <c r="CH18" s="75"/>
      <c r="CI18" s="75"/>
      <c r="CJ18" s="76"/>
      <c r="CK18" s="74"/>
      <c r="CL18" s="75"/>
      <c r="CM18" s="75"/>
      <c r="CN18" s="76"/>
    </row>
    <row r="19" spans="1:92" s="35" customFormat="1" ht="60" x14ac:dyDescent="0.25">
      <c r="A19" s="77"/>
      <c r="B19" s="78"/>
      <c r="C19" s="78"/>
      <c r="D19" s="78"/>
      <c r="E19" s="79"/>
      <c r="F19" s="80"/>
      <c r="G19" s="143" t="s">
        <v>163</v>
      </c>
      <c r="H19" s="81"/>
      <c r="I19" s="82"/>
      <c r="J19" s="108" t="str">
        <f t="shared" si="0"/>
        <v/>
      </c>
      <c r="K19" s="69"/>
      <c r="L19" s="70" t="s">
        <v>108</v>
      </c>
      <c r="M19" s="111">
        <f>IFERROR(VLOOKUP(L19,'EFICÁCIA DO CONTROLE'!$B$3:$D$7,3,FALSE),"")</f>
        <v>1</v>
      </c>
      <c r="N19" s="69"/>
      <c r="O19" s="70" t="s">
        <v>108</v>
      </c>
      <c r="P19" s="102">
        <f>IFERROR(VLOOKUP(O19,'EFICÁCIA DO CONTROLE'!$B$3:$D$7,3,FALSE),"")</f>
        <v>1</v>
      </c>
      <c r="Q19" s="96"/>
      <c r="R19" s="70" t="s">
        <v>108</v>
      </c>
      <c r="S19" s="111">
        <f>IFERROR(VLOOKUP(R19,'EFICÁCIA DO CONTROLE'!$B$3:$D$7,3,FALSE),"")</f>
        <v>1</v>
      </c>
      <c r="T19" s="69"/>
      <c r="U19" s="70" t="s">
        <v>108</v>
      </c>
      <c r="V19" s="102">
        <f>IFERROR(VLOOKUP(U19,'EFICÁCIA DO CONTROLE'!$B$3:$D$7,3,FALSE),"")</f>
        <v>1</v>
      </c>
      <c r="W19" s="127" t="str">
        <f t="shared" si="1"/>
        <v/>
      </c>
      <c r="X19" s="94" t="str">
        <f>IF(G19="Positivo","Explorar a oportunidade se conveniente",IF(ISNUMBER(W19),IF(W19&lt;2.54,VLOOKUP("Baixo",'NÍVEL DO RISCO'!$B$4:$F$7,3,FALSE),IF(W19&lt;7.54,VLOOKUP("Médio",'NÍVEL DO RISCO'!$B$4:$F$7,3,FALSE),IF(W19&lt;13.54,VLOOKUP("Alto",'NÍVEL DO RISCO'!$B$4:$F$7,3,FALSE),VLOOKUP("Extremo",'NÍVEL DO RISCO'!$B$4:$F$7,3,FALSE)))),""))</f>
        <v/>
      </c>
      <c r="Y19" s="84"/>
      <c r="Z19" s="85" t="s">
        <v>48</v>
      </c>
      <c r="AA19" s="85" t="s">
        <v>48</v>
      </c>
      <c r="AB19" s="86" t="s">
        <v>48</v>
      </c>
      <c r="AC19" s="87"/>
      <c r="AD19" s="88"/>
      <c r="AE19" s="88"/>
      <c r="AF19" s="89"/>
      <c r="AG19" s="87"/>
      <c r="AH19" s="88"/>
      <c r="AI19" s="88"/>
      <c r="AJ19" s="89"/>
      <c r="AK19" s="87"/>
      <c r="AL19" s="88"/>
      <c r="AM19" s="88"/>
      <c r="AN19" s="89"/>
      <c r="AO19" s="87"/>
      <c r="AP19" s="88"/>
      <c r="AQ19" s="88"/>
      <c r="AR19" s="89"/>
      <c r="AS19" s="87"/>
      <c r="AT19" s="88"/>
      <c r="AU19" s="88"/>
      <c r="AV19" s="89"/>
      <c r="AW19" s="87"/>
      <c r="AX19" s="88"/>
      <c r="AY19" s="88"/>
      <c r="AZ19" s="89"/>
      <c r="BA19" s="87"/>
      <c r="BB19" s="88"/>
      <c r="BC19" s="88"/>
      <c r="BD19" s="89"/>
      <c r="BE19" s="87"/>
      <c r="BF19" s="88"/>
      <c r="BG19" s="88"/>
      <c r="BH19" s="89"/>
      <c r="BI19" s="87"/>
      <c r="BJ19" s="88"/>
      <c r="BK19" s="88"/>
      <c r="BL19" s="89"/>
      <c r="BM19" s="87"/>
      <c r="BN19" s="88"/>
      <c r="BO19" s="88"/>
      <c r="BP19" s="89"/>
      <c r="BQ19" s="87"/>
      <c r="BR19" s="88"/>
      <c r="BS19" s="88"/>
      <c r="BT19" s="89"/>
      <c r="BU19" s="87"/>
      <c r="BV19" s="88"/>
      <c r="BW19" s="88"/>
      <c r="BX19" s="89"/>
      <c r="BY19" s="87"/>
      <c r="BZ19" s="88"/>
      <c r="CA19" s="88"/>
      <c r="CB19" s="89"/>
      <c r="CC19" s="87"/>
      <c r="CD19" s="88"/>
      <c r="CE19" s="88"/>
      <c r="CF19" s="89"/>
      <c r="CG19" s="87"/>
      <c r="CH19" s="88"/>
      <c r="CI19" s="88"/>
      <c r="CJ19" s="89"/>
      <c r="CK19" s="87"/>
      <c r="CL19" s="88"/>
      <c r="CM19" s="88"/>
      <c r="CN19" s="89"/>
    </row>
    <row r="20" spans="1:92" s="35" customFormat="1" ht="60" x14ac:dyDescent="0.25">
      <c r="A20" s="63"/>
      <c r="B20" s="64"/>
      <c r="C20" s="64"/>
      <c r="D20" s="64"/>
      <c r="E20" s="65"/>
      <c r="F20" s="66"/>
      <c r="G20" s="142" t="s">
        <v>163</v>
      </c>
      <c r="H20" s="67"/>
      <c r="I20" s="68"/>
      <c r="J20" s="107" t="str">
        <f t="shared" si="0"/>
        <v/>
      </c>
      <c r="K20" s="83"/>
      <c r="L20" s="50" t="s">
        <v>108</v>
      </c>
      <c r="M20" s="105">
        <f>IFERROR(VLOOKUP(L20,'EFICÁCIA DO CONTROLE'!$B$3:$D$7,3,FALSE),"")</f>
        <v>1</v>
      </c>
      <c r="N20" s="83"/>
      <c r="O20" s="50" t="s">
        <v>108</v>
      </c>
      <c r="P20" s="101">
        <f>IFERROR(VLOOKUP(O20,'EFICÁCIA DO CONTROLE'!$B$3:$D$7,3,FALSE),"")</f>
        <v>1</v>
      </c>
      <c r="Q20" s="97"/>
      <c r="R20" s="50" t="s">
        <v>108</v>
      </c>
      <c r="S20" s="105">
        <f>IFERROR(VLOOKUP(R20,'EFICÁCIA DO CONTROLE'!$B$3:$D$7,3,FALSE),"")</f>
        <v>1</v>
      </c>
      <c r="T20" s="83"/>
      <c r="U20" s="50" t="s">
        <v>108</v>
      </c>
      <c r="V20" s="101">
        <f>IFERROR(VLOOKUP(U20,'EFICÁCIA DO CONTROLE'!$B$3:$D$7,3,FALSE),"")</f>
        <v>1</v>
      </c>
      <c r="W20" s="128" t="str">
        <f t="shared" si="1"/>
        <v/>
      </c>
      <c r="X20" s="93" t="str">
        <f>IF(G20="Positivo","Explorar a oportunidade se conveniente",IF(ISNUMBER(W20),IF(W20&lt;2.54,VLOOKUP("Baixo",'NÍVEL DO RISCO'!$B$4:$F$7,3,FALSE),IF(W20&lt;7.54,VLOOKUP("Médio",'NÍVEL DO RISCO'!$B$4:$F$7,3,FALSE),IF(W20&lt;13.54,VLOOKUP("Alto",'NÍVEL DO RISCO'!$B$4:$F$7,3,FALSE),VLOOKUP("Extremo",'NÍVEL DO RISCO'!$B$4:$F$7,3,FALSE)))),""))</f>
        <v/>
      </c>
      <c r="Y20" s="71"/>
      <c r="Z20" s="72" t="s">
        <v>48</v>
      </c>
      <c r="AA20" s="72" t="s">
        <v>48</v>
      </c>
      <c r="AB20" s="73" t="s">
        <v>48</v>
      </c>
      <c r="AC20" s="74"/>
      <c r="AD20" s="75"/>
      <c r="AE20" s="75"/>
      <c r="AF20" s="76"/>
      <c r="AG20" s="74"/>
      <c r="AH20" s="75"/>
      <c r="AI20" s="75"/>
      <c r="AJ20" s="76"/>
      <c r="AK20" s="74"/>
      <c r="AL20" s="75"/>
      <c r="AM20" s="75"/>
      <c r="AN20" s="76"/>
      <c r="AO20" s="74"/>
      <c r="AP20" s="75"/>
      <c r="AQ20" s="75"/>
      <c r="AR20" s="76"/>
      <c r="AS20" s="74"/>
      <c r="AT20" s="75"/>
      <c r="AU20" s="75"/>
      <c r="AV20" s="76"/>
      <c r="AW20" s="74"/>
      <c r="AX20" s="75"/>
      <c r="AY20" s="75"/>
      <c r="AZ20" s="76"/>
      <c r="BA20" s="74"/>
      <c r="BB20" s="75"/>
      <c r="BC20" s="75"/>
      <c r="BD20" s="76"/>
      <c r="BE20" s="74"/>
      <c r="BF20" s="75"/>
      <c r="BG20" s="75"/>
      <c r="BH20" s="76"/>
      <c r="BI20" s="74"/>
      <c r="BJ20" s="75"/>
      <c r="BK20" s="75"/>
      <c r="BL20" s="76"/>
      <c r="BM20" s="74"/>
      <c r="BN20" s="75"/>
      <c r="BO20" s="75"/>
      <c r="BP20" s="76"/>
      <c r="BQ20" s="74"/>
      <c r="BR20" s="75"/>
      <c r="BS20" s="75"/>
      <c r="BT20" s="76"/>
      <c r="BU20" s="74"/>
      <c r="BV20" s="75"/>
      <c r="BW20" s="75"/>
      <c r="BX20" s="76"/>
      <c r="BY20" s="74"/>
      <c r="BZ20" s="75"/>
      <c r="CA20" s="75"/>
      <c r="CB20" s="76"/>
      <c r="CC20" s="74"/>
      <c r="CD20" s="75"/>
      <c r="CE20" s="75"/>
      <c r="CF20" s="76"/>
      <c r="CG20" s="74"/>
      <c r="CH20" s="75"/>
      <c r="CI20" s="75"/>
      <c r="CJ20" s="76"/>
      <c r="CK20" s="74"/>
      <c r="CL20" s="75"/>
      <c r="CM20" s="75"/>
      <c r="CN20" s="76"/>
    </row>
    <row r="21" spans="1:92" s="35" customFormat="1" ht="60" x14ac:dyDescent="0.25">
      <c r="A21" s="77"/>
      <c r="B21" s="78"/>
      <c r="C21" s="78"/>
      <c r="D21" s="78"/>
      <c r="E21" s="79"/>
      <c r="F21" s="80"/>
      <c r="G21" s="143" t="s">
        <v>163</v>
      </c>
      <c r="H21" s="81"/>
      <c r="I21" s="82"/>
      <c r="J21" s="108" t="str">
        <f t="shared" si="0"/>
        <v/>
      </c>
      <c r="K21" s="69"/>
      <c r="L21" s="70" t="s">
        <v>108</v>
      </c>
      <c r="M21" s="111">
        <f>IFERROR(VLOOKUP(L21,'EFICÁCIA DO CONTROLE'!$B$3:$D$7,3,FALSE),"")</f>
        <v>1</v>
      </c>
      <c r="N21" s="69"/>
      <c r="O21" s="70" t="s">
        <v>108</v>
      </c>
      <c r="P21" s="102">
        <f>IFERROR(VLOOKUP(O21,'EFICÁCIA DO CONTROLE'!$B$3:$D$7,3,FALSE),"")</f>
        <v>1</v>
      </c>
      <c r="Q21" s="96"/>
      <c r="R21" s="70" t="s">
        <v>108</v>
      </c>
      <c r="S21" s="111">
        <f>IFERROR(VLOOKUP(R21,'EFICÁCIA DO CONTROLE'!$B$3:$D$7,3,FALSE),"")</f>
        <v>1</v>
      </c>
      <c r="T21" s="69"/>
      <c r="U21" s="70" t="s">
        <v>108</v>
      </c>
      <c r="V21" s="102">
        <f>IFERROR(VLOOKUP(U21,'EFICÁCIA DO CONTROLE'!$B$3:$D$7,3,FALSE),"")</f>
        <v>1</v>
      </c>
      <c r="W21" s="127" t="str">
        <f t="shared" si="1"/>
        <v/>
      </c>
      <c r="X21" s="94" t="str">
        <f>IF(G21="Positivo","Explorar a oportunidade se conveniente",IF(ISNUMBER(W21),IF(W21&lt;2.54,VLOOKUP("Baixo",'NÍVEL DO RISCO'!$B$4:$F$7,3,FALSE),IF(W21&lt;7.54,VLOOKUP("Médio",'NÍVEL DO RISCO'!$B$4:$F$7,3,FALSE),IF(W21&lt;13.54,VLOOKUP("Alto",'NÍVEL DO RISCO'!$B$4:$F$7,3,FALSE),VLOOKUP("Extremo",'NÍVEL DO RISCO'!$B$4:$F$7,3,FALSE)))),""))</f>
        <v/>
      </c>
      <c r="Y21" s="84"/>
      <c r="Z21" s="85" t="s">
        <v>48</v>
      </c>
      <c r="AA21" s="85" t="s">
        <v>48</v>
      </c>
      <c r="AB21" s="86" t="s">
        <v>48</v>
      </c>
      <c r="AC21" s="87"/>
      <c r="AD21" s="88"/>
      <c r="AE21" s="88"/>
      <c r="AF21" s="89"/>
      <c r="AG21" s="87"/>
      <c r="AH21" s="88"/>
      <c r="AI21" s="88"/>
      <c r="AJ21" s="89"/>
      <c r="AK21" s="87"/>
      <c r="AL21" s="88"/>
      <c r="AM21" s="88"/>
      <c r="AN21" s="89"/>
      <c r="AO21" s="87"/>
      <c r="AP21" s="88"/>
      <c r="AQ21" s="88"/>
      <c r="AR21" s="89"/>
      <c r="AS21" s="87"/>
      <c r="AT21" s="88"/>
      <c r="AU21" s="88"/>
      <c r="AV21" s="89"/>
      <c r="AW21" s="87"/>
      <c r="AX21" s="88"/>
      <c r="AY21" s="88"/>
      <c r="AZ21" s="89"/>
      <c r="BA21" s="87"/>
      <c r="BB21" s="88"/>
      <c r="BC21" s="88"/>
      <c r="BD21" s="89"/>
      <c r="BE21" s="87"/>
      <c r="BF21" s="88"/>
      <c r="BG21" s="88"/>
      <c r="BH21" s="89"/>
      <c r="BI21" s="87"/>
      <c r="BJ21" s="88"/>
      <c r="BK21" s="88"/>
      <c r="BL21" s="89"/>
      <c r="BM21" s="87"/>
      <c r="BN21" s="88"/>
      <c r="BO21" s="88"/>
      <c r="BP21" s="89"/>
      <c r="BQ21" s="87"/>
      <c r="BR21" s="88"/>
      <c r="BS21" s="88"/>
      <c r="BT21" s="89"/>
      <c r="BU21" s="87"/>
      <c r="BV21" s="88"/>
      <c r="BW21" s="88"/>
      <c r="BX21" s="89"/>
      <c r="BY21" s="87"/>
      <c r="BZ21" s="88"/>
      <c r="CA21" s="88"/>
      <c r="CB21" s="89"/>
      <c r="CC21" s="87"/>
      <c r="CD21" s="88"/>
      <c r="CE21" s="88"/>
      <c r="CF21" s="89"/>
      <c r="CG21" s="87"/>
      <c r="CH21" s="88"/>
      <c r="CI21" s="88"/>
      <c r="CJ21" s="89"/>
      <c r="CK21" s="87"/>
      <c r="CL21" s="88"/>
      <c r="CM21" s="88"/>
      <c r="CN21" s="89"/>
    </row>
    <row r="22" spans="1:92" s="35" customFormat="1" ht="60" x14ac:dyDescent="0.25">
      <c r="A22" s="63"/>
      <c r="B22" s="64"/>
      <c r="C22" s="64"/>
      <c r="D22" s="64"/>
      <c r="E22" s="65"/>
      <c r="F22" s="66"/>
      <c r="G22" s="142" t="s">
        <v>163</v>
      </c>
      <c r="H22" s="67"/>
      <c r="I22" s="68"/>
      <c r="J22" s="107" t="str">
        <f t="shared" si="0"/>
        <v/>
      </c>
      <c r="K22" s="83"/>
      <c r="L22" s="50" t="s">
        <v>108</v>
      </c>
      <c r="M22" s="105">
        <f>IFERROR(VLOOKUP(L22,'EFICÁCIA DO CONTROLE'!$B$3:$D$7,3,FALSE),"")</f>
        <v>1</v>
      </c>
      <c r="N22" s="83"/>
      <c r="O22" s="50" t="s">
        <v>108</v>
      </c>
      <c r="P22" s="101">
        <f>IFERROR(VLOOKUP(O22,'EFICÁCIA DO CONTROLE'!$B$3:$D$7,3,FALSE),"")</f>
        <v>1</v>
      </c>
      <c r="Q22" s="97"/>
      <c r="R22" s="50" t="s">
        <v>108</v>
      </c>
      <c r="S22" s="105">
        <f>IFERROR(VLOOKUP(R22,'EFICÁCIA DO CONTROLE'!$B$3:$D$7,3,FALSE),"")</f>
        <v>1</v>
      </c>
      <c r="T22" s="83"/>
      <c r="U22" s="50" t="s">
        <v>108</v>
      </c>
      <c r="V22" s="101">
        <f>IFERROR(VLOOKUP(U22,'EFICÁCIA DO CONTROLE'!$B$3:$D$7,3,FALSE),"")</f>
        <v>1</v>
      </c>
      <c r="W22" s="128" t="str">
        <f t="shared" si="1"/>
        <v/>
      </c>
      <c r="X22" s="93" t="str">
        <f>IF(G22="Positivo","Explorar a oportunidade se conveniente",IF(ISNUMBER(W22),IF(W22&lt;2.54,VLOOKUP("Baixo",'NÍVEL DO RISCO'!$B$4:$F$7,3,FALSE),IF(W22&lt;7.54,VLOOKUP("Médio",'NÍVEL DO RISCO'!$B$4:$F$7,3,FALSE),IF(W22&lt;13.54,VLOOKUP("Alto",'NÍVEL DO RISCO'!$B$4:$F$7,3,FALSE),VLOOKUP("Extremo",'NÍVEL DO RISCO'!$B$4:$F$7,3,FALSE)))),""))</f>
        <v/>
      </c>
      <c r="Y22" s="71"/>
      <c r="Z22" s="72" t="s">
        <v>48</v>
      </c>
      <c r="AA22" s="72" t="s">
        <v>48</v>
      </c>
      <c r="AB22" s="73" t="s">
        <v>48</v>
      </c>
      <c r="AC22" s="74"/>
      <c r="AD22" s="75"/>
      <c r="AE22" s="75"/>
      <c r="AF22" s="76"/>
      <c r="AG22" s="74"/>
      <c r="AH22" s="75"/>
      <c r="AI22" s="75"/>
      <c r="AJ22" s="76"/>
      <c r="AK22" s="74"/>
      <c r="AL22" s="75"/>
      <c r="AM22" s="75"/>
      <c r="AN22" s="76"/>
      <c r="AO22" s="74"/>
      <c r="AP22" s="75"/>
      <c r="AQ22" s="75"/>
      <c r="AR22" s="76"/>
      <c r="AS22" s="74"/>
      <c r="AT22" s="75"/>
      <c r="AU22" s="75"/>
      <c r="AV22" s="76"/>
      <c r="AW22" s="74"/>
      <c r="AX22" s="75"/>
      <c r="AY22" s="75"/>
      <c r="AZ22" s="76"/>
      <c r="BA22" s="74"/>
      <c r="BB22" s="75"/>
      <c r="BC22" s="75"/>
      <c r="BD22" s="76"/>
      <c r="BE22" s="74"/>
      <c r="BF22" s="75"/>
      <c r="BG22" s="75"/>
      <c r="BH22" s="76"/>
      <c r="BI22" s="74"/>
      <c r="BJ22" s="75"/>
      <c r="BK22" s="75"/>
      <c r="BL22" s="76"/>
      <c r="BM22" s="74"/>
      <c r="BN22" s="75"/>
      <c r="BO22" s="75"/>
      <c r="BP22" s="76"/>
      <c r="BQ22" s="74"/>
      <c r="BR22" s="75"/>
      <c r="BS22" s="75"/>
      <c r="BT22" s="76"/>
      <c r="BU22" s="74"/>
      <c r="BV22" s="75"/>
      <c r="BW22" s="75"/>
      <c r="BX22" s="76"/>
      <c r="BY22" s="74"/>
      <c r="BZ22" s="75"/>
      <c r="CA22" s="75"/>
      <c r="CB22" s="76"/>
      <c r="CC22" s="74"/>
      <c r="CD22" s="75"/>
      <c r="CE22" s="75"/>
      <c r="CF22" s="76"/>
      <c r="CG22" s="74"/>
      <c r="CH22" s="75"/>
      <c r="CI22" s="75"/>
      <c r="CJ22" s="76"/>
      <c r="CK22" s="74"/>
      <c r="CL22" s="75"/>
      <c r="CM22" s="75"/>
      <c r="CN22" s="76"/>
    </row>
    <row r="23" spans="1:92" s="35" customFormat="1" ht="60" x14ac:dyDescent="0.25">
      <c r="A23" s="77"/>
      <c r="B23" s="78"/>
      <c r="C23" s="78"/>
      <c r="D23" s="78"/>
      <c r="E23" s="79"/>
      <c r="F23" s="80"/>
      <c r="G23" s="143" t="s">
        <v>163</v>
      </c>
      <c r="H23" s="81"/>
      <c r="I23" s="82"/>
      <c r="J23" s="108" t="str">
        <f t="shared" si="0"/>
        <v/>
      </c>
      <c r="K23" s="83"/>
      <c r="L23" s="50" t="s">
        <v>108</v>
      </c>
      <c r="M23" s="105">
        <f>IFERROR(VLOOKUP(L23,'EFICÁCIA DO CONTROLE'!$B$3:$D$7,3,FALSE),"")</f>
        <v>1</v>
      </c>
      <c r="N23" s="83"/>
      <c r="O23" s="50" t="s">
        <v>108</v>
      </c>
      <c r="P23" s="101">
        <f>IFERROR(VLOOKUP(O23,'EFICÁCIA DO CONTROLE'!$B$3:$D$7,3,FALSE),"")</f>
        <v>1</v>
      </c>
      <c r="Q23" s="97"/>
      <c r="R23" s="50" t="s">
        <v>108</v>
      </c>
      <c r="S23" s="105">
        <f>IFERROR(VLOOKUP(R23,'EFICÁCIA DO CONTROLE'!$B$3:$D$7,3,FALSE),"")</f>
        <v>1</v>
      </c>
      <c r="T23" s="83"/>
      <c r="U23" s="50" t="s">
        <v>108</v>
      </c>
      <c r="V23" s="101">
        <f>IFERROR(VLOOKUP(U23,'EFICÁCIA DO CONTROLE'!$B$3:$D$7,3,FALSE),"")</f>
        <v>1</v>
      </c>
      <c r="W23" s="128" t="str">
        <f t="shared" si="1"/>
        <v/>
      </c>
      <c r="X23" s="94" t="str">
        <f>IF(G23="Positivo","Explorar a oportunidade se conveniente",IF(ISNUMBER(W23),IF(W23&lt;2.54,VLOOKUP("Baixo",'NÍVEL DO RISCO'!$B$4:$F$7,3,FALSE),IF(W23&lt;7.54,VLOOKUP("Médio",'NÍVEL DO RISCO'!$B$4:$F$7,3,FALSE),IF(W23&lt;13.54,VLOOKUP("Alto",'NÍVEL DO RISCO'!$B$4:$F$7,3,FALSE),VLOOKUP("Extremo",'NÍVEL DO RISCO'!$B$4:$F$7,3,FALSE)))),""))</f>
        <v/>
      </c>
      <c r="Y23" s="84"/>
      <c r="Z23" s="85" t="s">
        <v>48</v>
      </c>
      <c r="AA23" s="85" t="s">
        <v>48</v>
      </c>
      <c r="AB23" s="86" t="s">
        <v>48</v>
      </c>
      <c r="AC23" s="87"/>
      <c r="AD23" s="88"/>
      <c r="AE23" s="88"/>
      <c r="AF23" s="89"/>
      <c r="AG23" s="87"/>
      <c r="AH23" s="88"/>
      <c r="AI23" s="88"/>
      <c r="AJ23" s="89"/>
      <c r="AK23" s="87"/>
      <c r="AL23" s="88"/>
      <c r="AM23" s="88"/>
      <c r="AN23" s="89"/>
      <c r="AO23" s="87"/>
      <c r="AP23" s="88"/>
      <c r="AQ23" s="88"/>
      <c r="AR23" s="89"/>
      <c r="AS23" s="87"/>
      <c r="AT23" s="88"/>
      <c r="AU23" s="88"/>
      <c r="AV23" s="89"/>
      <c r="AW23" s="87"/>
      <c r="AX23" s="88"/>
      <c r="AY23" s="88"/>
      <c r="AZ23" s="89"/>
      <c r="BA23" s="87"/>
      <c r="BB23" s="88"/>
      <c r="BC23" s="88"/>
      <c r="BD23" s="89"/>
      <c r="BE23" s="87"/>
      <c r="BF23" s="88"/>
      <c r="BG23" s="88"/>
      <c r="BH23" s="89"/>
      <c r="BI23" s="87"/>
      <c r="BJ23" s="88"/>
      <c r="BK23" s="88"/>
      <c r="BL23" s="89"/>
      <c r="BM23" s="87"/>
      <c r="BN23" s="88"/>
      <c r="BO23" s="88"/>
      <c r="BP23" s="89"/>
      <c r="BQ23" s="87"/>
      <c r="BR23" s="88"/>
      <c r="BS23" s="88"/>
      <c r="BT23" s="89"/>
      <c r="BU23" s="87"/>
      <c r="BV23" s="88"/>
      <c r="BW23" s="88"/>
      <c r="BX23" s="89"/>
      <c r="BY23" s="87"/>
      <c r="BZ23" s="88"/>
      <c r="CA23" s="88"/>
      <c r="CB23" s="89"/>
      <c r="CC23" s="87"/>
      <c r="CD23" s="88"/>
      <c r="CE23" s="88"/>
      <c r="CF23" s="89"/>
      <c r="CG23" s="87"/>
      <c r="CH23" s="88"/>
      <c r="CI23" s="88"/>
      <c r="CJ23" s="89"/>
      <c r="CK23" s="87"/>
      <c r="CL23" s="88"/>
      <c r="CM23" s="88"/>
      <c r="CN23" s="89"/>
    </row>
    <row r="24" spans="1:92" s="35" customFormat="1" ht="60" x14ac:dyDescent="0.25">
      <c r="A24" s="63"/>
      <c r="B24" s="64"/>
      <c r="C24" s="64"/>
      <c r="D24" s="64"/>
      <c r="E24" s="65"/>
      <c r="F24" s="66"/>
      <c r="G24" s="142" t="s">
        <v>163</v>
      </c>
      <c r="H24" s="67"/>
      <c r="I24" s="68"/>
      <c r="J24" s="107" t="str">
        <f t="shared" si="0"/>
        <v/>
      </c>
      <c r="K24" s="69"/>
      <c r="L24" s="70" t="s">
        <v>108</v>
      </c>
      <c r="M24" s="111">
        <f>IFERROR(VLOOKUP(L24,'EFICÁCIA DO CONTROLE'!$B$3:$D$7,3,FALSE),"")</f>
        <v>1</v>
      </c>
      <c r="N24" s="69"/>
      <c r="O24" s="70" t="s">
        <v>108</v>
      </c>
      <c r="P24" s="102">
        <f>IFERROR(VLOOKUP(O24,'EFICÁCIA DO CONTROLE'!$B$3:$D$7,3,FALSE),"")</f>
        <v>1</v>
      </c>
      <c r="Q24" s="96"/>
      <c r="R24" s="70" t="s">
        <v>108</v>
      </c>
      <c r="S24" s="111">
        <f>IFERROR(VLOOKUP(R24,'EFICÁCIA DO CONTROLE'!$B$3:$D$7,3,FALSE),"")</f>
        <v>1</v>
      </c>
      <c r="T24" s="69"/>
      <c r="U24" s="70" t="s">
        <v>108</v>
      </c>
      <c r="V24" s="102">
        <f>IFERROR(VLOOKUP(U24,'EFICÁCIA DO CONTROLE'!$B$3:$D$7,3,FALSE),"")</f>
        <v>1</v>
      </c>
      <c r="W24" s="127" t="str">
        <f t="shared" si="1"/>
        <v/>
      </c>
      <c r="X24" s="93" t="str">
        <f>IF(G24="Positivo","Explorar a oportunidade se conveniente",IF(ISNUMBER(W24),IF(W24&lt;2.54,VLOOKUP("Baixo",'NÍVEL DO RISCO'!$B$4:$F$7,3,FALSE),IF(W24&lt;7.54,VLOOKUP("Médio",'NÍVEL DO RISCO'!$B$4:$F$7,3,FALSE),IF(W24&lt;13.54,VLOOKUP("Alto",'NÍVEL DO RISCO'!$B$4:$F$7,3,FALSE),VLOOKUP("Extremo",'NÍVEL DO RISCO'!$B$4:$F$7,3,FALSE)))),""))</f>
        <v/>
      </c>
      <c r="Y24" s="71"/>
      <c r="Z24" s="72" t="s">
        <v>48</v>
      </c>
      <c r="AA24" s="72" t="s">
        <v>48</v>
      </c>
      <c r="AB24" s="73" t="s">
        <v>48</v>
      </c>
      <c r="AC24" s="74"/>
      <c r="AD24" s="75"/>
      <c r="AE24" s="75"/>
      <c r="AF24" s="76"/>
      <c r="AG24" s="74"/>
      <c r="AH24" s="75"/>
      <c r="AI24" s="75"/>
      <c r="AJ24" s="76"/>
      <c r="AK24" s="74"/>
      <c r="AL24" s="75"/>
      <c r="AM24" s="75"/>
      <c r="AN24" s="76"/>
      <c r="AO24" s="74"/>
      <c r="AP24" s="75"/>
      <c r="AQ24" s="75"/>
      <c r="AR24" s="76"/>
      <c r="AS24" s="74"/>
      <c r="AT24" s="75"/>
      <c r="AU24" s="75"/>
      <c r="AV24" s="76"/>
      <c r="AW24" s="74"/>
      <c r="AX24" s="75"/>
      <c r="AY24" s="75"/>
      <c r="AZ24" s="76"/>
      <c r="BA24" s="74"/>
      <c r="BB24" s="75"/>
      <c r="BC24" s="75"/>
      <c r="BD24" s="76"/>
      <c r="BE24" s="74"/>
      <c r="BF24" s="75"/>
      <c r="BG24" s="75"/>
      <c r="BH24" s="76"/>
      <c r="BI24" s="74"/>
      <c r="BJ24" s="75"/>
      <c r="BK24" s="75"/>
      <c r="BL24" s="76"/>
      <c r="BM24" s="74"/>
      <c r="BN24" s="75"/>
      <c r="BO24" s="75"/>
      <c r="BP24" s="76"/>
      <c r="BQ24" s="74"/>
      <c r="BR24" s="75"/>
      <c r="BS24" s="75"/>
      <c r="BT24" s="76"/>
      <c r="BU24" s="74"/>
      <c r="BV24" s="75"/>
      <c r="BW24" s="75"/>
      <c r="BX24" s="76"/>
      <c r="BY24" s="74"/>
      <c r="BZ24" s="75"/>
      <c r="CA24" s="75"/>
      <c r="CB24" s="76"/>
      <c r="CC24" s="74"/>
      <c r="CD24" s="75"/>
      <c r="CE24" s="75"/>
      <c r="CF24" s="76"/>
      <c r="CG24" s="74"/>
      <c r="CH24" s="75"/>
      <c r="CI24" s="75"/>
      <c r="CJ24" s="76"/>
      <c r="CK24" s="74"/>
      <c r="CL24" s="75"/>
      <c r="CM24" s="75"/>
      <c r="CN24" s="76"/>
    </row>
    <row r="25" spans="1:92" s="35" customFormat="1" ht="60" x14ac:dyDescent="0.25">
      <c r="A25" s="77"/>
      <c r="B25" s="78"/>
      <c r="C25" s="78"/>
      <c r="D25" s="78"/>
      <c r="E25" s="79"/>
      <c r="F25" s="80"/>
      <c r="G25" s="143" t="s">
        <v>163</v>
      </c>
      <c r="H25" s="81"/>
      <c r="I25" s="82"/>
      <c r="J25" s="108" t="str">
        <f t="shared" si="0"/>
        <v/>
      </c>
      <c r="K25" s="83"/>
      <c r="L25" s="50" t="s">
        <v>108</v>
      </c>
      <c r="M25" s="105">
        <f>IFERROR(VLOOKUP(L25,'EFICÁCIA DO CONTROLE'!$B$3:$D$7,3,FALSE),"")</f>
        <v>1</v>
      </c>
      <c r="N25" s="83"/>
      <c r="O25" s="50" t="s">
        <v>108</v>
      </c>
      <c r="P25" s="101">
        <f>IFERROR(VLOOKUP(O25,'EFICÁCIA DO CONTROLE'!$B$3:$D$7,3,FALSE),"")</f>
        <v>1</v>
      </c>
      <c r="Q25" s="97"/>
      <c r="R25" s="50" t="s">
        <v>108</v>
      </c>
      <c r="S25" s="105">
        <f>IFERROR(VLOOKUP(R25,'EFICÁCIA DO CONTROLE'!$B$3:$D$7,3,FALSE),"")</f>
        <v>1</v>
      </c>
      <c r="T25" s="83"/>
      <c r="U25" s="50" t="s">
        <v>108</v>
      </c>
      <c r="V25" s="101">
        <f>IFERROR(VLOOKUP(U25,'EFICÁCIA DO CONTROLE'!$B$3:$D$7,3,FALSE),"")</f>
        <v>1</v>
      </c>
      <c r="W25" s="128" t="str">
        <f t="shared" si="1"/>
        <v/>
      </c>
      <c r="X25" s="94" t="str">
        <f>IF(G25="Positivo","Explorar a oportunidade se conveniente",IF(ISNUMBER(W25),IF(W25&lt;2.54,VLOOKUP("Baixo",'NÍVEL DO RISCO'!$B$4:$F$7,3,FALSE),IF(W25&lt;7.54,VLOOKUP("Médio",'NÍVEL DO RISCO'!$B$4:$F$7,3,FALSE),IF(W25&lt;13.54,VLOOKUP("Alto",'NÍVEL DO RISCO'!$B$4:$F$7,3,FALSE),VLOOKUP("Extremo",'NÍVEL DO RISCO'!$B$4:$F$7,3,FALSE)))),""))</f>
        <v/>
      </c>
      <c r="Y25" s="84"/>
      <c r="Z25" s="85" t="s">
        <v>48</v>
      </c>
      <c r="AA25" s="85" t="s">
        <v>48</v>
      </c>
      <c r="AB25" s="86" t="s">
        <v>48</v>
      </c>
      <c r="AC25" s="87"/>
      <c r="AD25" s="88"/>
      <c r="AE25" s="88"/>
      <c r="AF25" s="89"/>
      <c r="AG25" s="87"/>
      <c r="AH25" s="88"/>
      <c r="AI25" s="88"/>
      <c r="AJ25" s="89"/>
      <c r="AK25" s="87"/>
      <c r="AL25" s="88"/>
      <c r="AM25" s="88"/>
      <c r="AN25" s="89"/>
      <c r="AO25" s="87"/>
      <c r="AP25" s="88"/>
      <c r="AQ25" s="88"/>
      <c r="AR25" s="89"/>
      <c r="AS25" s="87"/>
      <c r="AT25" s="88"/>
      <c r="AU25" s="88"/>
      <c r="AV25" s="89"/>
      <c r="AW25" s="87"/>
      <c r="AX25" s="88"/>
      <c r="AY25" s="88"/>
      <c r="AZ25" s="89"/>
      <c r="BA25" s="87"/>
      <c r="BB25" s="88"/>
      <c r="BC25" s="88"/>
      <c r="BD25" s="89"/>
      <c r="BE25" s="87"/>
      <c r="BF25" s="88"/>
      <c r="BG25" s="88"/>
      <c r="BH25" s="89"/>
      <c r="BI25" s="87"/>
      <c r="BJ25" s="88"/>
      <c r="BK25" s="88"/>
      <c r="BL25" s="89"/>
      <c r="BM25" s="87"/>
      <c r="BN25" s="88"/>
      <c r="BO25" s="88"/>
      <c r="BP25" s="89"/>
      <c r="BQ25" s="87"/>
      <c r="BR25" s="88"/>
      <c r="BS25" s="88"/>
      <c r="BT25" s="89"/>
      <c r="BU25" s="87"/>
      <c r="BV25" s="88"/>
      <c r="BW25" s="88"/>
      <c r="BX25" s="89"/>
      <c r="BY25" s="87"/>
      <c r="BZ25" s="88"/>
      <c r="CA25" s="88"/>
      <c r="CB25" s="89"/>
      <c r="CC25" s="87"/>
      <c r="CD25" s="88"/>
      <c r="CE25" s="88"/>
      <c r="CF25" s="89"/>
      <c r="CG25" s="87"/>
      <c r="CH25" s="88"/>
      <c r="CI25" s="88"/>
      <c r="CJ25" s="89"/>
      <c r="CK25" s="87"/>
      <c r="CL25" s="88"/>
      <c r="CM25" s="88"/>
      <c r="CN25" s="89"/>
    </row>
    <row r="26" spans="1:92" s="35" customFormat="1" ht="60" x14ac:dyDescent="0.25">
      <c r="A26" s="63"/>
      <c r="B26" s="64"/>
      <c r="C26" s="64"/>
      <c r="D26" s="64"/>
      <c r="E26" s="65"/>
      <c r="F26" s="66"/>
      <c r="G26" s="142" t="s">
        <v>163</v>
      </c>
      <c r="H26" s="67"/>
      <c r="I26" s="68"/>
      <c r="J26" s="107" t="str">
        <f t="shared" si="0"/>
        <v/>
      </c>
      <c r="K26" s="69"/>
      <c r="L26" s="70" t="s">
        <v>108</v>
      </c>
      <c r="M26" s="111">
        <f>IFERROR(VLOOKUP(L26,'EFICÁCIA DO CONTROLE'!$B$3:$D$7,3,FALSE),"")</f>
        <v>1</v>
      </c>
      <c r="N26" s="69"/>
      <c r="O26" s="70" t="s">
        <v>108</v>
      </c>
      <c r="P26" s="102">
        <f>IFERROR(VLOOKUP(O26,'EFICÁCIA DO CONTROLE'!$B$3:$D$7,3,FALSE),"")</f>
        <v>1</v>
      </c>
      <c r="Q26" s="96"/>
      <c r="R26" s="70" t="s">
        <v>108</v>
      </c>
      <c r="S26" s="111">
        <f>IFERROR(VLOOKUP(R26,'EFICÁCIA DO CONTROLE'!$B$3:$D$7,3,FALSE),"")</f>
        <v>1</v>
      </c>
      <c r="T26" s="69"/>
      <c r="U26" s="70" t="s">
        <v>108</v>
      </c>
      <c r="V26" s="102">
        <f>IFERROR(VLOOKUP(U26,'EFICÁCIA DO CONTROLE'!$B$3:$D$7,3,FALSE),"")</f>
        <v>1</v>
      </c>
      <c r="W26" s="127" t="str">
        <f t="shared" si="1"/>
        <v/>
      </c>
      <c r="X26" s="93" t="str">
        <f>IF(G26="Positivo","Explorar a oportunidade se conveniente",IF(ISNUMBER(W26),IF(W26&lt;2.54,VLOOKUP("Baixo",'NÍVEL DO RISCO'!$B$4:$F$7,3,FALSE),IF(W26&lt;7.54,VLOOKUP("Médio",'NÍVEL DO RISCO'!$B$4:$F$7,3,FALSE),IF(W26&lt;13.54,VLOOKUP("Alto",'NÍVEL DO RISCO'!$B$4:$F$7,3,FALSE),VLOOKUP("Extremo",'NÍVEL DO RISCO'!$B$4:$F$7,3,FALSE)))),""))</f>
        <v/>
      </c>
      <c r="Y26" s="71"/>
      <c r="Z26" s="72" t="s">
        <v>48</v>
      </c>
      <c r="AA26" s="72" t="s">
        <v>48</v>
      </c>
      <c r="AB26" s="73" t="s">
        <v>48</v>
      </c>
      <c r="AC26" s="74"/>
      <c r="AD26" s="75"/>
      <c r="AE26" s="75"/>
      <c r="AF26" s="76"/>
      <c r="AG26" s="74"/>
      <c r="AH26" s="75"/>
      <c r="AI26" s="75"/>
      <c r="AJ26" s="76"/>
      <c r="AK26" s="74"/>
      <c r="AL26" s="75"/>
      <c r="AM26" s="75"/>
      <c r="AN26" s="76"/>
      <c r="AO26" s="74"/>
      <c r="AP26" s="75"/>
      <c r="AQ26" s="75"/>
      <c r="AR26" s="76"/>
      <c r="AS26" s="74"/>
      <c r="AT26" s="75"/>
      <c r="AU26" s="75"/>
      <c r="AV26" s="76"/>
      <c r="AW26" s="74"/>
      <c r="AX26" s="75"/>
      <c r="AY26" s="75"/>
      <c r="AZ26" s="76"/>
      <c r="BA26" s="74"/>
      <c r="BB26" s="75"/>
      <c r="BC26" s="75"/>
      <c r="BD26" s="76"/>
      <c r="BE26" s="74"/>
      <c r="BF26" s="75"/>
      <c r="BG26" s="75"/>
      <c r="BH26" s="76"/>
      <c r="BI26" s="74"/>
      <c r="BJ26" s="75"/>
      <c r="BK26" s="75"/>
      <c r="BL26" s="76"/>
      <c r="BM26" s="74"/>
      <c r="BN26" s="75"/>
      <c r="BO26" s="75"/>
      <c r="BP26" s="76"/>
      <c r="BQ26" s="74"/>
      <c r="BR26" s="75"/>
      <c r="BS26" s="75"/>
      <c r="BT26" s="76"/>
      <c r="BU26" s="74"/>
      <c r="BV26" s="75"/>
      <c r="BW26" s="75"/>
      <c r="BX26" s="76"/>
      <c r="BY26" s="74"/>
      <c r="BZ26" s="75"/>
      <c r="CA26" s="75"/>
      <c r="CB26" s="76"/>
      <c r="CC26" s="74"/>
      <c r="CD26" s="75"/>
      <c r="CE26" s="75"/>
      <c r="CF26" s="76"/>
      <c r="CG26" s="74"/>
      <c r="CH26" s="75"/>
      <c r="CI26" s="75"/>
      <c r="CJ26" s="76"/>
      <c r="CK26" s="74"/>
      <c r="CL26" s="75"/>
      <c r="CM26" s="75"/>
      <c r="CN26" s="76"/>
    </row>
    <row r="27" spans="1:92" s="35" customFormat="1" ht="60" x14ac:dyDescent="0.25">
      <c r="A27" s="77"/>
      <c r="B27" s="78"/>
      <c r="C27" s="78"/>
      <c r="D27" s="78"/>
      <c r="E27" s="79"/>
      <c r="F27" s="80"/>
      <c r="G27" s="143" t="s">
        <v>163</v>
      </c>
      <c r="H27" s="81"/>
      <c r="I27" s="82"/>
      <c r="J27" s="108" t="str">
        <f t="shared" si="0"/>
        <v/>
      </c>
      <c r="K27" s="83"/>
      <c r="L27" s="50" t="s">
        <v>108</v>
      </c>
      <c r="M27" s="105">
        <f>IFERROR(VLOOKUP(L27,'EFICÁCIA DO CONTROLE'!$B$3:$D$7,3,FALSE),"")</f>
        <v>1</v>
      </c>
      <c r="N27" s="83"/>
      <c r="O27" s="50" t="s">
        <v>108</v>
      </c>
      <c r="P27" s="101">
        <f>IFERROR(VLOOKUP(O27,'EFICÁCIA DO CONTROLE'!$B$3:$D$7,3,FALSE),"")</f>
        <v>1</v>
      </c>
      <c r="Q27" s="97"/>
      <c r="R27" s="50" t="s">
        <v>108</v>
      </c>
      <c r="S27" s="105">
        <f>IFERROR(VLOOKUP(R27,'EFICÁCIA DO CONTROLE'!$B$3:$D$7,3,FALSE),"")</f>
        <v>1</v>
      </c>
      <c r="T27" s="83"/>
      <c r="U27" s="50" t="s">
        <v>108</v>
      </c>
      <c r="V27" s="101">
        <f>IFERROR(VLOOKUP(U27,'EFICÁCIA DO CONTROLE'!$B$3:$D$7,3,FALSE),"")</f>
        <v>1</v>
      </c>
      <c r="W27" s="128" t="str">
        <f t="shared" si="1"/>
        <v/>
      </c>
      <c r="X27" s="94" t="str">
        <f>IF(G27="Positivo","Explorar a oportunidade se conveniente",IF(ISNUMBER(W27),IF(W27&lt;2.54,VLOOKUP("Baixo",'NÍVEL DO RISCO'!$B$4:$F$7,3,FALSE),IF(W27&lt;7.54,VLOOKUP("Médio",'NÍVEL DO RISCO'!$B$4:$F$7,3,FALSE),IF(W27&lt;13.54,VLOOKUP("Alto",'NÍVEL DO RISCO'!$B$4:$F$7,3,FALSE),VLOOKUP("Extremo",'NÍVEL DO RISCO'!$B$4:$F$7,3,FALSE)))),""))</f>
        <v/>
      </c>
      <c r="Y27" s="84"/>
      <c r="Z27" s="85" t="s">
        <v>48</v>
      </c>
      <c r="AA27" s="85" t="s">
        <v>48</v>
      </c>
      <c r="AB27" s="86" t="s">
        <v>48</v>
      </c>
      <c r="AC27" s="87"/>
      <c r="AD27" s="88"/>
      <c r="AE27" s="88"/>
      <c r="AF27" s="89"/>
      <c r="AG27" s="87"/>
      <c r="AH27" s="88"/>
      <c r="AI27" s="88"/>
      <c r="AJ27" s="89"/>
      <c r="AK27" s="87"/>
      <c r="AL27" s="88"/>
      <c r="AM27" s="88"/>
      <c r="AN27" s="89"/>
      <c r="AO27" s="87"/>
      <c r="AP27" s="88"/>
      <c r="AQ27" s="88"/>
      <c r="AR27" s="89"/>
      <c r="AS27" s="87"/>
      <c r="AT27" s="88"/>
      <c r="AU27" s="88"/>
      <c r="AV27" s="89"/>
      <c r="AW27" s="87"/>
      <c r="AX27" s="88"/>
      <c r="AY27" s="88"/>
      <c r="AZ27" s="89"/>
      <c r="BA27" s="87"/>
      <c r="BB27" s="88"/>
      <c r="BC27" s="88"/>
      <c r="BD27" s="89"/>
      <c r="BE27" s="87"/>
      <c r="BF27" s="88"/>
      <c r="BG27" s="88"/>
      <c r="BH27" s="89"/>
      <c r="BI27" s="87"/>
      <c r="BJ27" s="88"/>
      <c r="BK27" s="88"/>
      <c r="BL27" s="89"/>
      <c r="BM27" s="87"/>
      <c r="BN27" s="88"/>
      <c r="BO27" s="88"/>
      <c r="BP27" s="89"/>
      <c r="BQ27" s="87"/>
      <c r="BR27" s="88"/>
      <c r="BS27" s="88"/>
      <c r="BT27" s="89"/>
      <c r="BU27" s="87"/>
      <c r="BV27" s="88"/>
      <c r="BW27" s="88"/>
      <c r="BX27" s="89"/>
      <c r="BY27" s="87"/>
      <c r="BZ27" s="88"/>
      <c r="CA27" s="88"/>
      <c r="CB27" s="89"/>
      <c r="CC27" s="87"/>
      <c r="CD27" s="88"/>
      <c r="CE27" s="88"/>
      <c r="CF27" s="89"/>
      <c r="CG27" s="87"/>
      <c r="CH27" s="88"/>
      <c r="CI27" s="88"/>
      <c r="CJ27" s="89"/>
      <c r="CK27" s="87"/>
      <c r="CL27" s="88"/>
      <c r="CM27" s="88"/>
      <c r="CN27" s="89"/>
    </row>
    <row r="28" spans="1:92" s="35" customFormat="1" ht="60" x14ac:dyDescent="0.25">
      <c r="A28" s="63"/>
      <c r="B28" s="64"/>
      <c r="C28" s="64"/>
      <c r="D28" s="64"/>
      <c r="E28" s="65"/>
      <c r="F28" s="66"/>
      <c r="G28" s="142" t="s">
        <v>163</v>
      </c>
      <c r="H28" s="67"/>
      <c r="I28" s="68"/>
      <c r="J28" s="107" t="str">
        <f t="shared" si="0"/>
        <v/>
      </c>
      <c r="K28" s="69"/>
      <c r="L28" s="70" t="s">
        <v>108</v>
      </c>
      <c r="M28" s="111">
        <f>IFERROR(VLOOKUP(L28,'EFICÁCIA DO CONTROLE'!$B$3:$D$7,3,FALSE),"")</f>
        <v>1</v>
      </c>
      <c r="N28" s="69"/>
      <c r="O28" s="70" t="s">
        <v>108</v>
      </c>
      <c r="P28" s="102">
        <f>IFERROR(VLOOKUP(O28,'EFICÁCIA DO CONTROLE'!$B$3:$D$7,3,FALSE),"")</f>
        <v>1</v>
      </c>
      <c r="Q28" s="96"/>
      <c r="R28" s="70" t="s">
        <v>108</v>
      </c>
      <c r="S28" s="111">
        <f>IFERROR(VLOOKUP(R28,'EFICÁCIA DO CONTROLE'!$B$3:$D$7,3,FALSE),"")</f>
        <v>1</v>
      </c>
      <c r="T28" s="69"/>
      <c r="U28" s="70" t="s">
        <v>108</v>
      </c>
      <c r="V28" s="102">
        <f>IFERROR(VLOOKUP(U28,'EFICÁCIA DO CONTROLE'!$B$3:$D$7,3,FALSE),"")</f>
        <v>1</v>
      </c>
      <c r="W28" s="127" t="str">
        <f t="shared" si="1"/>
        <v/>
      </c>
      <c r="X28" s="93" t="str">
        <f>IF(G28="Positivo","Explorar a oportunidade se conveniente",IF(ISNUMBER(W28),IF(W28&lt;2.54,VLOOKUP("Baixo",'NÍVEL DO RISCO'!$B$4:$F$7,3,FALSE),IF(W28&lt;7.54,VLOOKUP("Médio",'NÍVEL DO RISCO'!$B$4:$F$7,3,FALSE),IF(W28&lt;13.54,VLOOKUP("Alto",'NÍVEL DO RISCO'!$B$4:$F$7,3,FALSE),VLOOKUP("Extremo",'NÍVEL DO RISCO'!$B$4:$F$7,3,FALSE)))),""))</f>
        <v/>
      </c>
      <c r="Y28" s="71"/>
      <c r="Z28" s="72" t="s">
        <v>48</v>
      </c>
      <c r="AA28" s="72" t="s">
        <v>48</v>
      </c>
      <c r="AB28" s="73" t="s">
        <v>48</v>
      </c>
      <c r="AC28" s="74"/>
      <c r="AD28" s="75"/>
      <c r="AE28" s="75"/>
      <c r="AF28" s="76"/>
      <c r="AG28" s="74"/>
      <c r="AH28" s="75"/>
      <c r="AI28" s="75"/>
      <c r="AJ28" s="76"/>
      <c r="AK28" s="74"/>
      <c r="AL28" s="75"/>
      <c r="AM28" s="75"/>
      <c r="AN28" s="76"/>
      <c r="AO28" s="74"/>
      <c r="AP28" s="75"/>
      <c r="AQ28" s="75"/>
      <c r="AR28" s="76"/>
      <c r="AS28" s="74"/>
      <c r="AT28" s="75"/>
      <c r="AU28" s="75"/>
      <c r="AV28" s="76"/>
      <c r="AW28" s="74"/>
      <c r="AX28" s="75"/>
      <c r="AY28" s="75"/>
      <c r="AZ28" s="76"/>
      <c r="BA28" s="74"/>
      <c r="BB28" s="75"/>
      <c r="BC28" s="75"/>
      <c r="BD28" s="76"/>
      <c r="BE28" s="74"/>
      <c r="BF28" s="75"/>
      <c r="BG28" s="75"/>
      <c r="BH28" s="76"/>
      <c r="BI28" s="74"/>
      <c r="BJ28" s="75"/>
      <c r="BK28" s="75"/>
      <c r="BL28" s="76"/>
      <c r="BM28" s="74"/>
      <c r="BN28" s="75"/>
      <c r="BO28" s="75"/>
      <c r="BP28" s="76"/>
      <c r="BQ28" s="74"/>
      <c r="BR28" s="75"/>
      <c r="BS28" s="75"/>
      <c r="BT28" s="76"/>
      <c r="BU28" s="74"/>
      <c r="BV28" s="75"/>
      <c r="BW28" s="75"/>
      <c r="BX28" s="76"/>
      <c r="BY28" s="74"/>
      <c r="BZ28" s="75"/>
      <c r="CA28" s="75"/>
      <c r="CB28" s="76"/>
      <c r="CC28" s="74"/>
      <c r="CD28" s="75"/>
      <c r="CE28" s="75"/>
      <c r="CF28" s="76"/>
      <c r="CG28" s="74"/>
      <c r="CH28" s="75"/>
      <c r="CI28" s="75"/>
      <c r="CJ28" s="76"/>
      <c r="CK28" s="74"/>
      <c r="CL28" s="75"/>
      <c r="CM28" s="75"/>
      <c r="CN28" s="76"/>
    </row>
    <row r="29" spans="1:92" s="35" customFormat="1" ht="60" x14ac:dyDescent="0.25">
      <c r="A29" s="77"/>
      <c r="B29" s="78"/>
      <c r="C29" s="78"/>
      <c r="D29" s="78"/>
      <c r="E29" s="79"/>
      <c r="F29" s="80"/>
      <c r="G29" s="143" t="s">
        <v>163</v>
      </c>
      <c r="H29" s="81"/>
      <c r="I29" s="82"/>
      <c r="J29" s="108" t="str">
        <f t="shared" si="0"/>
        <v/>
      </c>
      <c r="K29" s="83"/>
      <c r="L29" s="50" t="s">
        <v>108</v>
      </c>
      <c r="M29" s="105">
        <f>IFERROR(VLOOKUP(L29,'EFICÁCIA DO CONTROLE'!$B$3:$D$7,3,FALSE),"")</f>
        <v>1</v>
      </c>
      <c r="N29" s="83"/>
      <c r="O29" s="50" t="s">
        <v>108</v>
      </c>
      <c r="P29" s="101">
        <f>IFERROR(VLOOKUP(O29,'EFICÁCIA DO CONTROLE'!$B$3:$D$7,3,FALSE),"")</f>
        <v>1</v>
      </c>
      <c r="Q29" s="97"/>
      <c r="R29" s="50" t="s">
        <v>108</v>
      </c>
      <c r="S29" s="105">
        <f>IFERROR(VLOOKUP(R29,'EFICÁCIA DO CONTROLE'!$B$3:$D$7,3,FALSE),"")</f>
        <v>1</v>
      </c>
      <c r="T29" s="83"/>
      <c r="U29" s="50" t="s">
        <v>108</v>
      </c>
      <c r="V29" s="101">
        <f>IFERROR(VLOOKUP(U29,'EFICÁCIA DO CONTROLE'!$B$3:$D$7,3,FALSE),"")</f>
        <v>1</v>
      </c>
      <c r="W29" s="128" t="str">
        <f t="shared" si="1"/>
        <v/>
      </c>
      <c r="X29" s="94" t="str">
        <f>IF(G29="Positivo","Explorar a oportunidade se conveniente",IF(ISNUMBER(W29),IF(W29&lt;2.54,VLOOKUP("Baixo",'NÍVEL DO RISCO'!$B$4:$F$7,3,FALSE),IF(W29&lt;7.54,VLOOKUP("Médio",'NÍVEL DO RISCO'!$B$4:$F$7,3,FALSE),IF(W29&lt;13.54,VLOOKUP("Alto",'NÍVEL DO RISCO'!$B$4:$F$7,3,FALSE),VLOOKUP("Extremo",'NÍVEL DO RISCO'!$B$4:$F$7,3,FALSE)))),""))</f>
        <v/>
      </c>
      <c r="Y29" s="84"/>
      <c r="Z29" s="85" t="s">
        <v>48</v>
      </c>
      <c r="AA29" s="85" t="s">
        <v>48</v>
      </c>
      <c r="AB29" s="86" t="s">
        <v>48</v>
      </c>
      <c r="AC29" s="87"/>
      <c r="AD29" s="88"/>
      <c r="AE29" s="88"/>
      <c r="AF29" s="89"/>
      <c r="AG29" s="87"/>
      <c r="AH29" s="88"/>
      <c r="AI29" s="88"/>
      <c r="AJ29" s="89"/>
      <c r="AK29" s="87"/>
      <c r="AL29" s="88"/>
      <c r="AM29" s="88"/>
      <c r="AN29" s="89"/>
      <c r="AO29" s="87"/>
      <c r="AP29" s="88"/>
      <c r="AQ29" s="88"/>
      <c r="AR29" s="89"/>
      <c r="AS29" s="87"/>
      <c r="AT29" s="88"/>
      <c r="AU29" s="88"/>
      <c r="AV29" s="89"/>
      <c r="AW29" s="87"/>
      <c r="AX29" s="88"/>
      <c r="AY29" s="88"/>
      <c r="AZ29" s="89"/>
      <c r="BA29" s="87"/>
      <c r="BB29" s="88"/>
      <c r="BC29" s="88"/>
      <c r="BD29" s="89"/>
      <c r="BE29" s="87"/>
      <c r="BF29" s="88"/>
      <c r="BG29" s="88"/>
      <c r="BH29" s="89"/>
      <c r="BI29" s="87"/>
      <c r="BJ29" s="88"/>
      <c r="BK29" s="88"/>
      <c r="BL29" s="89"/>
      <c r="BM29" s="87"/>
      <c r="BN29" s="88"/>
      <c r="BO29" s="88"/>
      <c r="BP29" s="89"/>
      <c r="BQ29" s="87"/>
      <c r="BR29" s="88"/>
      <c r="BS29" s="88"/>
      <c r="BT29" s="89"/>
      <c r="BU29" s="87"/>
      <c r="BV29" s="88"/>
      <c r="BW29" s="88"/>
      <c r="BX29" s="89"/>
      <c r="BY29" s="87"/>
      <c r="BZ29" s="88"/>
      <c r="CA29" s="88"/>
      <c r="CB29" s="89"/>
      <c r="CC29" s="87"/>
      <c r="CD29" s="88"/>
      <c r="CE29" s="88"/>
      <c r="CF29" s="89"/>
      <c r="CG29" s="87"/>
      <c r="CH29" s="88"/>
      <c r="CI29" s="88"/>
      <c r="CJ29" s="89"/>
      <c r="CK29" s="87"/>
      <c r="CL29" s="88"/>
      <c r="CM29" s="88"/>
      <c r="CN29" s="89"/>
    </row>
    <row r="30" spans="1:92" s="35" customFormat="1" ht="60" x14ac:dyDescent="0.25">
      <c r="A30" s="63"/>
      <c r="B30" s="64"/>
      <c r="C30" s="64"/>
      <c r="D30" s="64"/>
      <c r="E30" s="65"/>
      <c r="F30" s="66"/>
      <c r="G30" s="142" t="s">
        <v>163</v>
      </c>
      <c r="H30" s="67"/>
      <c r="I30" s="68"/>
      <c r="J30" s="107" t="str">
        <f t="shared" si="0"/>
        <v/>
      </c>
      <c r="K30" s="83"/>
      <c r="L30" s="50" t="s">
        <v>108</v>
      </c>
      <c r="M30" s="105">
        <f>IFERROR(VLOOKUP(L30,'EFICÁCIA DO CONTROLE'!$B$3:$D$7,3,FALSE),"")</f>
        <v>1</v>
      </c>
      <c r="N30" s="83"/>
      <c r="O30" s="50" t="s">
        <v>108</v>
      </c>
      <c r="P30" s="101">
        <f>IFERROR(VLOOKUP(O30,'EFICÁCIA DO CONTROLE'!$B$3:$D$7,3,FALSE),"")</f>
        <v>1</v>
      </c>
      <c r="Q30" s="97"/>
      <c r="R30" s="50" t="s">
        <v>108</v>
      </c>
      <c r="S30" s="105">
        <f>IFERROR(VLOOKUP(R30,'EFICÁCIA DO CONTROLE'!$B$3:$D$7,3,FALSE),"")</f>
        <v>1</v>
      </c>
      <c r="T30" s="83"/>
      <c r="U30" s="50" t="s">
        <v>108</v>
      </c>
      <c r="V30" s="101">
        <f>IFERROR(VLOOKUP(U30,'EFICÁCIA DO CONTROLE'!$B$3:$D$7,3,FALSE),"")</f>
        <v>1</v>
      </c>
      <c r="W30" s="128" t="str">
        <f t="shared" si="1"/>
        <v/>
      </c>
      <c r="X30" s="93" t="str">
        <f>IF(G30="Positivo","Explorar a oportunidade se conveniente",IF(ISNUMBER(W30),IF(W30&lt;2.54,VLOOKUP("Baixo",'NÍVEL DO RISCO'!$B$4:$F$7,3,FALSE),IF(W30&lt;7.54,VLOOKUP("Médio",'NÍVEL DO RISCO'!$B$4:$F$7,3,FALSE),IF(W30&lt;13.54,VLOOKUP("Alto",'NÍVEL DO RISCO'!$B$4:$F$7,3,FALSE),VLOOKUP("Extremo",'NÍVEL DO RISCO'!$B$4:$F$7,3,FALSE)))),""))</f>
        <v/>
      </c>
      <c r="Y30" s="71"/>
      <c r="Z30" s="72" t="s">
        <v>48</v>
      </c>
      <c r="AA30" s="72" t="s">
        <v>48</v>
      </c>
      <c r="AB30" s="73" t="s">
        <v>48</v>
      </c>
      <c r="AC30" s="74"/>
      <c r="AD30" s="75"/>
      <c r="AE30" s="75"/>
      <c r="AF30" s="76"/>
      <c r="AG30" s="74"/>
      <c r="AH30" s="75"/>
      <c r="AI30" s="75"/>
      <c r="AJ30" s="76"/>
      <c r="AK30" s="74"/>
      <c r="AL30" s="75"/>
      <c r="AM30" s="75"/>
      <c r="AN30" s="76"/>
      <c r="AO30" s="74"/>
      <c r="AP30" s="75"/>
      <c r="AQ30" s="75"/>
      <c r="AR30" s="76"/>
      <c r="AS30" s="74"/>
      <c r="AT30" s="75"/>
      <c r="AU30" s="75"/>
      <c r="AV30" s="76"/>
      <c r="AW30" s="74"/>
      <c r="AX30" s="75"/>
      <c r="AY30" s="75"/>
      <c r="AZ30" s="76"/>
      <c r="BA30" s="74"/>
      <c r="BB30" s="75"/>
      <c r="BC30" s="75"/>
      <c r="BD30" s="76"/>
      <c r="BE30" s="74"/>
      <c r="BF30" s="75"/>
      <c r="BG30" s="75"/>
      <c r="BH30" s="76"/>
      <c r="BI30" s="74"/>
      <c r="BJ30" s="75"/>
      <c r="BK30" s="75"/>
      <c r="BL30" s="76"/>
      <c r="BM30" s="74"/>
      <c r="BN30" s="75"/>
      <c r="BO30" s="75"/>
      <c r="BP30" s="76"/>
      <c r="BQ30" s="74"/>
      <c r="BR30" s="75"/>
      <c r="BS30" s="75"/>
      <c r="BT30" s="76"/>
      <c r="BU30" s="74"/>
      <c r="BV30" s="75"/>
      <c r="BW30" s="75"/>
      <c r="BX30" s="76"/>
      <c r="BY30" s="74"/>
      <c r="BZ30" s="75"/>
      <c r="CA30" s="75"/>
      <c r="CB30" s="76"/>
      <c r="CC30" s="74"/>
      <c r="CD30" s="75"/>
      <c r="CE30" s="75"/>
      <c r="CF30" s="76"/>
      <c r="CG30" s="74"/>
      <c r="CH30" s="75"/>
      <c r="CI30" s="75"/>
      <c r="CJ30" s="76"/>
      <c r="CK30" s="74"/>
      <c r="CL30" s="75"/>
      <c r="CM30" s="75"/>
      <c r="CN30" s="76"/>
    </row>
    <row r="31" spans="1:92" s="35" customFormat="1" ht="60" x14ac:dyDescent="0.25">
      <c r="A31" s="77"/>
      <c r="B31" s="78"/>
      <c r="C31" s="78"/>
      <c r="D31" s="78"/>
      <c r="E31" s="79"/>
      <c r="F31" s="80"/>
      <c r="G31" s="143" t="s">
        <v>163</v>
      </c>
      <c r="H31" s="81"/>
      <c r="I31" s="82"/>
      <c r="J31" s="108" t="str">
        <f t="shared" si="0"/>
        <v/>
      </c>
      <c r="K31" s="69"/>
      <c r="L31" s="70" t="s">
        <v>108</v>
      </c>
      <c r="M31" s="111">
        <f>IFERROR(VLOOKUP(L31,'EFICÁCIA DO CONTROLE'!$B$3:$D$7,3,FALSE),"")</f>
        <v>1</v>
      </c>
      <c r="N31" s="69"/>
      <c r="O31" s="70" t="s">
        <v>108</v>
      </c>
      <c r="P31" s="102">
        <f>IFERROR(VLOOKUP(O31,'EFICÁCIA DO CONTROLE'!$B$3:$D$7,3,FALSE),"")</f>
        <v>1</v>
      </c>
      <c r="Q31" s="96"/>
      <c r="R31" s="70" t="s">
        <v>108</v>
      </c>
      <c r="S31" s="111">
        <f>IFERROR(VLOOKUP(R31,'EFICÁCIA DO CONTROLE'!$B$3:$D$7,3,FALSE),"")</f>
        <v>1</v>
      </c>
      <c r="T31" s="69"/>
      <c r="U31" s="70" t="s">
        <v>108</v>
      </c>
      <c r="V31" s="102">
        <f>IFERROR(VLOOKUP(U31,'EFICÁCIA DO CONTROLE'!$B$3:$D$7,3,FALSE),"")</f>
        <v>1</v>
      </c>
      <c r="W31" s="127" t="str">
        <f t="shared" si="1"/>
        <v/>
      </c>
      <c r="X31" s="94" t="str">
        <f>IF(G31="Positivo","Explorar a oportunidade se conveniente",IF(ISNUMBER(W31),IF(W31&lt;2.54,VLOOKUP("Baixo",'NÍVEL DO RISCO'!$B$4:$F$7,3,FALSE),IF(W31&lt;7.54,VLOOKUP("Médio",'NÍVEL DO RISCO'!$B$4:$F$7,3,FALSE),IF(W31&lt;13.54,VLOOKUP("Alto",'NÍVEL DO RISCO'!$B$4:$F$7,3,FALSE),VLOOKUP("Extremo",'NÍVEL DO RISCO'!$B$4:$F$7,3,FALSE)))),""))</f>
        <v/>
      </c>
      <c r="Y31" s="84"/>
      <c r="Z31" s="85" t="s">
        <v>48</v>
      </c>
      <c r="AA31" s="85" t="s">
        <v>48</v>
      </c>
      <c r="AB31" s="86" t="s">
        <v>48</v>
      </c>
      <c r="AC31" s="87"/>
      <c r="AD31" s="88"/>
      <c r="AE31" s="88"/>
      <c r="AF31" s="89"/>
      <c r="AG31" s="87"/>
      <c r="AH31" s="88"/>
      <c r="AI31" s="88"/>
      <c r="AJ31" s="89"/>
      <c r="AK31" s="87"/>
      <c r="AL31" s="88"/>
      <c r="AM31" s="88"/>
      <c r="AN31" s="89"/>
      <c r="AO31" s="87"/>
      <c r="AP31" s="88"/>
      <c r="AQ31" s="88"/>
      <c r="AR31" s="89"/>
      <c r="AS31" s="87"/>
      <c r="AT31" s="88"/>
      <c r="AU31" s="88"/>
      <c r="AV31" s="89"/>
      <c r="AW31" s="87"/>
      <c r="AX31" s="88"/>
      <c r="AY31" s="88"/>
      <c r="AZ31" s="89"/>
      <c r="BA31" s="87"/>
      <c r="BB31" s="88"/>
      <c r="BC31" s="88"/>
      <c r="BD31" s="89"/>
      <c r="BE31" s="87"/>
      <c r="BF31" s="88"/>
      <c r="BG31" s="88"/>
      <c r="BH31" s="89"/>
      <c r="BI31" s="87"/>
      <c r="BJ31" s="88"/>
      <c r="BK31" s="88"/>
      <c r="BL31" s="89"/>
      <c r="BM31" s="87"/>
      <c r="BN31" s="88"/>
      <c r="BO31" s="88"/>
      <c r="BP31" s="89"/>
      <c r="BQ31" s="87"/>
      <c r="BR31" s="88"/>
      <c r="BS31" s="88"/>
      <c r="BT31" s="89"/>
      <c r="BU31" s="87"/>
      <c r="BV31" s="88"/>
      <c r="BW31" s="88"/>
      <c r="BX31" s="89"/>
      <c r="BY31" s="87"/>
      <c r="BZ31" s="88"/>
      <c r="CA31" s="88"/>
      <c r="CB31" s="89"/>
      <c r="CC31" s="87"/>
      <c r="CD31" s="88"/>
      <c r="CE31" s="88"/>
      <c r="CF31" s="89"/>
      <c r="CG31" s="87"/>
      <c r="CH31" s="88"/>
      <c r="CI31" s="88"/>
      <c r="CJ31" s="89"/>
      <c r="CK31" s="87"/>
      <c r="CL31" s="88"/>
      <c r="CM31" s="88"/>
      <c r="CN31" s="89"/>
    </row>
    <row r="32" spans="1:92" s="35" customFormat="1" ht="60" x14ac:dyDescent="0.25">
      <c r="A32" s="63"/>
      <c r="B32" s="64"/>
      <c r="C32" s="64"/>
      <c r="D32" s="64"/>
      <c r="E32" s="65"/>
      <c r="F32" s="66"/>
      <c r="G32" s="142" t="s">
        <v>163</v>
      </c>
      <c r="H32" s="67"/>
      <c r="I32" s="68"/>
      <c r="J32" s="107" t="str">
        <f t="shared" si="0"/>
        <v/>
      </c>
      <c r="K32" s="83"/>
      <c r="L32" s="50" t="s">
        <v>108</v>
      </c>
      <c r="M32" s="105">
        <f>IFERROR(VLOOKUP(L32,'EFICÁCIA DO CONTROLE'!$B$3:$D$7,3,FALSE),"")</f>
        <v>1</v>
      </c>
      <c r="N32" s="83"/>
      <c r="O32" s="50" t="s">
        <v>108</v>
      </c>
      <c r="P32" s="101">
        <f>IFERROR(VLOOKUP(O32,'EFICÁCIA DO CONTROLE'!$B$3:$D$7,3,FALSE),"")</f>
        <v>1</v>
      </c>
      <c r="Q32" s="97"/>
      <c r="R32" s="50" t="s">
        <v>108</v>
      </c>
      <c r="S32" s="105">
        <f>IFERROR(VLOOKUP(R32,'EFICÁCIA DO CONTROLE'!$B$3:$D$7,3,FALSE),"")</f>
        <v>1</v>
      </c>
      <c r="T32" s="83"/>
      <c r="U32" s="50" t="s">
        <v>108</v>
      </c>
      <c r="V32" s="101">
        <f>IFERROR(VLOOKUP(U32,'EFICÁCIA DO CONTROLE'!$B$3:$D$7,3,FALSE),"")</f>
        <v>1</v>
      </c>
      <c r="W32" s="128" t="str">
        <f t="shared" si="1"/>
        <v/>
      </c>
      <c r="X32" s="93" t="str">
        <f>IF(G32="Positivo","Explorar a oportunidade se conveniente",IF(ISNUMBER(W32),IF(W32&lt;2.54,VLOOKUP("Baixo",'NÍVEL DO RISCO'!$B$4:$F$7,3,FALSE),IF(W32&lt;7.54,VLOOKUP("Médio",'NÍVEL DO RISCO'!$B$4:$F$7,3,FALSE),IF(W32&lt;13.54,VLOOKUP("Alto",'NÍVEL DO RISCO'!$B$4:$F$7,3,FALSE),VLOOKUP("Extremo",'NÍVEL DO RISCO'!$B$4:$F$7,3,FALSE)))),""))</f>
        <v/>
      </c>
      <c r="Y32" s="71"/>
      <c r="Z32" s="72" t="s">
        <v>48</v>
      </c>
      <c r="AA32" s="72" t="s">
        <v>48</v>
      </c>
      <c r="AB32" s="73" t="s">
        <v>48</v>
      </c>
      <c r="AC32" s="74"/>
      <c r="AD32" s="75"/>
      <c r="AE32" s="75"/>
      <c r="AF32" s="76"/>
      <c r="AG32" s="74"/>
      <c r="AH32" s="75"/>
      <c r="AI32" s="75"/>
      <c r="AJ32" s="76"/>
      <c r="AK32" s="74"/>
      <c r="AL32" s="75"/>
      <c r="AM32" s="75"/>
      <c r="AN32" s="76"/>
      <c r="AO32" s="74"/>
      <c r="AP32" s="75"/>
      <c r="AQ32" s="75"/>
      <c r="AR32" s="76"/>
      <c r="AS32" s="74"/>
      <c r="AT32" s="75"/>
      <c r="AU32" s="75"/>
      <c r="AV32" s="76"/>
      <c r="AW32" s="74"/>
      <c r="AX32" s="75"/>
      <c r="AY32" s="75"/>
      <c r="AZ32" s="76"/>
      <c r="BA32" s="74"/>
      <c r="BB32" s="75"/>
      <c r="BC32" s="75"/>
      <c r="BD32" s="76"/>
      <c r="BE32" s="74"/>
      <c r="BF32" s="75"/>
      <c r="BG32" s="75"/>
      <c r="BH32" s="76"/>
      <c r="BI32" s="74"/>
      <c r="BJ32" s="75"/>
      <c r="BK32" s="75"/>
      <c r="BL32" s="76"/>
      <c r="BM32" s="74"/>
      <c r="BN32" s="75"/>
      <c r="BO32" s="75"/>
      <c r="BP32" s="76"/>
      <c r="BQ32" s="74"/>
      <c r="BR32" s="75"/>
      <c r="BS32" s="75"/>
      <c r="BT32" s="76"/>
      <c r="BU32" s="74"/>
      <c r="BV32" s="75"/>
      <c r="BW32" s="75"/>
      <c r="BX32" s="76"/>
      <c r="BY32" s="74"/>
      <c r="BZ32" s="75"/>
      <c r="CA32" s="75"/>
      <c r="CB32" s="76"/>
      <c r="CC32" s="74"/>
      <c r="CD32" s="75"/>
      <c r="CE32" s="75"/>
      <c r="CF32" s="76"/>
      <c r="CG32" s="74"/>
      <c r="CH32" s="75"/>
      <c r="CI32" s="75"/>
      <c r="CJ32" s="76"/>
      <c r="CK32" s="74"/>
      <c r="CL32" s="75"/>
      <c r="CM32" s="75"/>
      <c r="CN32" s="76"/>
    </row>
    <row r="33" spans="1:92" s="35" customFormat="1" ht="60" x14ac:dyDescent="0.25">
      <c r="A33" s="77"/>
      <c r="B33" s="78"/>
      <c r="C33" s="78"/>
      <c r="D33" s="78"/>
      <c r="E33" s="79"/>
      <c r="F33" s="80"/>
      <c r="G33" s="143" t="s">
        <v>163</v>
      </c>
      <c r="H33" s="81"/>
      <c r="I33" s="82"/>
      <c r="J33" s="108" t="str">
        <f t="shared" si="0"/>
        <v/>
      </c>
      <c r="K33" s="69"/>
      <c r="L33" s="70" t="s">
        <v>108</v>
      </c>
      <c r="M33" s="111">
        <f>IFERROR(VLOOKUP(L33,'EFICÁCIA DO CONTROLE'!$B$3:$D$7,3,FALSE),"")</f>
        <v>1</v>
      </c>
      <c r="N33" s="69"/>
      <c r="O33" s="70" t="s">
        <v>108</v>
      </c>
      <c r="P33" s="102">
        <f>IFERROR(VLOOKUP(O33,'EFICÁCIA DO CONTROLE'!$B$3:$D$7,3,FALSE),"")</f>
        <v>1</v>
      </c>
      <c r="Q33" s="96"/>
      <c r="R33" s="70" t="s">
        <v>108</v>
      </c>
      <c r="S33" s="111">
        <f>IFERROR(VLOOKUP(R33,'EFICÁCIA DO CONTROLE'!$B$3:$D$7,3,FALSE),"")</f>
        <v>1</v>
      </c>
      <c r="T33" s="69"/>
      <c r="U33" s="70" t="s">
        <v>108</v>
      </c>
      <c r="V33" s="102">
        <f>IFERROR(VLOOKUP(U33,'EFICÁCIA DO CONTROLE'!$B$3:$D$7,3,FALSE),"")</f>
        <v>1</v>
      </c>
      <c r="W33" s="127" t="str">
        <f t="shared" si="1"/>
        <v/>
      </c>
      <c r="X33" s="94" t="str">
        <f>IF(G33="Positivo","Explorar a oportunidade se conveniente",IF(ISNUMBER(W33),IF(W33&lt;2.54,VLOOKUP("Baixo",'NÍVEL DO RISCO'!$B$4:$F$7,3,FALSE),IF(W33&lt;7.54,VLOOKUP("Médio",'NÍVEL DO RISCO'!$B$4:$F$7,3,FALSE),IF(W33&lt;13.54,VLOOKUP("Alto",'NÍVEL DO RISCO'!$B$4:$F$7,3,FALSE),VLOOKUP("Extremo",'NÍVEL DO RISCO'!$B$4:$F$7,3,FALSE)))),""))</f>
        <v/>
      </c>
      <c r="Y33" s="84"/>
      <c r="Z33" s="85" t="s">
        <v>48</v>
      </c>
      <c r="AA33" s="85" t="s">
        <v>48</v>
      </c>
      <c r="AB33" s="86" t="s">
        <v>48</v>
      </c>
      <c r="AC33" s="87"/>
      <c r="AD33" s="88"/>
      <c r="AE33" s="88"/>
      <c r="AF33" s="89"/>
      <c r="AG33" s="87"/>
      <c r="AH33" s="88"/>
      <c r="AI33" s="88"/>
      <c r="AJ33" s="89"/>
      <c r="AK33" s="87"/>
      <c r="AL33" s="88"/>
      <c r="AM33" s="88"/>
      <c r="AN33" s="89"/>
      <c r="AO33" s="87"/>
      <c r="AP33" s="88"/>
      <c r="AQ33" s="88"/>
      <c r="AR33" s="89"/>
      <c r="AS33" s="87"/>
      <c r="AT33" s="88"/>
      <c r="AU33" s="88"/>
      <c r="AV33" s="89"/>
      <c r="AW33" s="87"/>
      <c r="AX33" s="88"/>
      <c r="AY33" s="88"/>
      <c r="AZ33" s="89"/>
      <c r="BA33" s="87"/>
      <c r="BB33" s="88"/>
      <c r="BC33" s="88"/>
      <c r="BD33" s="89"/>
      <c r="BE33" s="87"/>
      <c r="BF33" s="88"/>
      <c r="BG33" s="88"/>
      <c r="BH33" s="89"/>
      <c r="BI33" s="87"/>
      <c r="BJ33" s="88"/>
      <c r="BK33" s="88"/>
      <c r="BL33" s="89"/>
      <c r="BM33" s="87"/>
      <c r="BN33" s="88"/>
      <c r="BO33" s="88"/>
      <c r="BP33" s="89"/>
      <c r="BQ33" s="87"/>
      <c r="BR33" s="88"/>
      <c r="BS33" s="88"/>
      <c r="BT33" s="89"/>
      <c r="BU33" s="87"/>
      <c r="BV33" s="88"/>
      <c r="BW33" s="88"/>
      <c r="BX33" s="89"/>
      <c r="BY33" s="87"/>
      <c r="BZ33" s="88"/>
      <c r="CA33" s="88"/>
      <c r="CB33" s="89"/>
      <c r="CC33" s="87"/>
      <c r="CD33" s="88"/>
      <c r="CE33" s="88"/>
      <c r="CF33" s="89"/>
      <c r="CG33" s="87"/>
      <c r="CH33" s="88"/>
      <c r="CI33" s="88"/>
      <c r="CJ33" s="89"/>
      <c r="CK33" s="87"/>
      <c r="CL33" s="88"/>
      <c r="CM33" s="88"/>
      <c r="CN33" s="89"/>
    </row>
    <row r="34" spans="1:92" s="35" customFormat="1" ht="60" x14ac:dyDescent="0.25">
      <c r="A34" s="63"/>
      <c r="B34" s="64"/>
      <c r="C34" s="64"/>
      <c r="D34" s="64"/>
      <c r="E34" s="65"/>
      <c r="F34" s="66"/>
      <c r="G34" s="142" t="s">
        <v>163</v>
      </c>
      <c r="H34" s="67"/>
      <c r="I34" s="68"/>
      <c r="J34" s="107" t="str">
        <f t="shared" si="0"/>
        <v/>
      </c>
      <c r="K34" s="83"/>
      <c r="L34" s="50" t="s">
        <v>108</v>
      </c>
      <c r="M34" s="105">
        <f>IFERROR(VLOOKUP(L34,'EFICÁCIA DO CONTROLE'!$B$3:$D$7,3,FALSE),"")</f>
        <v>1</v>
      </c>
      <c r="N34" s="83"/>
      <c r="O34" s="50" t="s">
        <v>108</v>
      </c>
      <c r="P34" s="101">
        <f>IFERROR(VLOOKUP(O34,'EFICÁCIA DO CONTROLE'!$B$3:$D$7,3,FALSE),"")</f>
        <v>1</v>
      </c>
      <c r="Q34" s="97"/>
      <c r="R34" s="50" t="s">
        <v>108</v>
      </c>
      <c r="S34" s="105">
        <f>IFERROR(VLOOKUP(R34,'EFICÁCIA DO CONTROLE'!$B$3:$D$7,3,FALSE),"")</f>
        <v>1</v>
      </c>
      <c r="T34" s="83"/>
      <c r="U34" s="50" t="s">
        <v>108</v>
      </c>
      <c r="V34" s="101">
        <f>IFERROR(VLOOKUP(U34,'EFICÁCIA DO CONTROLE'!$B$3:$D$7,3,FALSE),"")</f>
        <v>1</v>
      </c>
      <c r="W34" s="128" t="str">
        <f t="shared" si="1"/>
        <v/>
      </c>
      <c r="X34" s="93" t="str">
        <f>IF(G34="Positivo","Explorar a oportunidade se conveniente",IF(ISNUMBER(W34),IF(W34&lt;2.54,VLOOKUP("Baixo",'NÍVEL DO RISCO'!$B$4:$F$7,3,FALSE),IF(W34&lt;7.54,VLOOKUP("Médio",'NÍVEL DO RISCO'!$B$4:$F$7,3,FALSE),IF(W34&lt;13.54,VLOOKUP("Alto",'NÍVEL DO RISCO'!$B$4:$F$7,3,FALSE),VLOOKUP("Extremo",'NÍVEL DO RISCO'!$B$4:$F$7,3,FALSE)))),""))</f>
        <v/>
      </c>
      <c r="Y34" s="71"/>
      <c r="Z34" s="72" t="s">
        <v>48</v>
      </c>
      <c r="AA34" s="72" t="s">
        <v>48</v>
      </c>
      <c r="AB34" s="73" t="s">
        <v>48</v>
      </c>
      <c r="AC34" s="74"/>
      <c r="AD34" s="75"/>
      <c r="AE34" s="75"/>
      <c r="AF34" s="76"/>
      <c r="AG34" s="74"/>
      <c r="AH34" s="75"/>
      <c r="AI34" s="75"/>
      <c r="AJ34" s="76"/>
      <c r="AK34" s="74"/>
      <c r="AL34" s="75"/>
      <c r="AM34" s="75"/>
      <c r="AN34" s="76"/>
      <c r="AO34" s="74"/>
      <c r="AP34" s="75"/>
      <c r="AQ34" s="75"/>
      <c r="AR34" s="76"/>
      <c r="AS34" s="74"/>
      <c r="AT34" s="75"/>
      <c r="AU34" s="75"/>
      <c r="AV34" s="76"/>
      <c r="AW34" s="74"/>
      <c r="AX34" s="75"/>
      <c r="AY34" s="75"/>
      <c r="AZ34" s="76"/>
      <c r="BA34" s="74"/>
      <c r="BB34" s="75"/>
      <c r="BC34" s="75"/>
      <c r="BD34" s="76"/>
      <c r="BE34" s="74"/>
      <c r="BF34" s="75"/>
      <c r="BG34" s="75"/>
      <c r="BH34" s="76"/>
      <c r="BI34" s="74"/>
      <c r="BJ34" s="75"/>
      <c r="BK34" s="75"/>
      <c r="BL34" s="76"/>
      <c r="BM34" s="74"/>
      <c r="BN34" s="75"/>
      <c r="BO34" s="75"/>
      <c r="BP34" s="76"/>
      <c r="BQ34" s="74"/>
      <c r="BR34" s="75"/>
      <c r="BS34" s="75"/>
      <c r="BT34" s="76"/>
      <c r="BU34" s="74"/>
      <c r="BV34" s="75"/>
      <c r="BW34" s="75"/>
      <c r="BX34" s="76"/>
      <c r="BY34" s="74"/>
      <c r="BZ34" s="75"/>
      <c r="CA34" s="75"/>
      <c r="CB34" s="76"/>
      <c r="CC34" s="74"/>
      <c r="CD34" s="75"/>
      <c r="CE34" s="75"/>
      <c r="CF34" s="76"/>
      <c r="CG34" s="74"/>
      <c r="CH34" s="75"/>
      <c r="CI34" s="75"/>
      <c r="CJ34" s="76"/>
      <c r="CK34" s="74"/>
      <c r="CL34" s="75"/>
      <c r="CM34" s="75"/>
      <c r="CN34" s="76"/>
    </row>
    <row r="35" spans="1:92" s="35" customFormat="1" ht="60" x14ac:dyDescent="0.25">
      <c r="A35" s="77"/>
      <c r="B35" s="78"/>
      <c r="C35" s="78"/>
      <c r="D35" s="78"/>
      <c r="E35" s="79"/>
      <c r="F35" s="80"/>
      <c r="G35" s="143" t="s">
        <v>163</v>
      </c>
      <c r="H35" s="81"/>
      <c r="I35" s="82"/>
      <c r="J35" s="108" t="str">
        <f t="shared" si="0"/>
        <v/>
      </c>
      <c r="K35" s="69"/>
      <c r="L35" s="70" t="s">
        <v>108</v>
      </c>
      <c r="M35" s="111">
        <f>IFERROR(VLOOKUP(L35,'EFICÁCIA DO CONTROLE'!$B$3:$D$7,3,FALSE),"")</f>
        <v>1</v>
      </c>
      <c r="N35" s="69"/>
      <c r="O35" s="70" t="s">
        <v>108</v>
      </c>
      <c r="P35" s="102">
        <f>IFERROR(VLOOKUP(O35,'EFICÁCIA DO CONTROLE'!$B$3:$D$7,3,FALSE),"")</f>
        <v>1</v>
      </c>
      <c r="Q35" s="96"/>
      <c r="R35" s="70" t="s">
        <v>108</v>
      </c>
      <c r="S35" s="111">
        <f>IFERROR(VLOOKUP(R35,'EFICÁCIA DO CONTROLE'!$B$3:$D$7,3,FALSE),"")</f>
        <v>1</v>
      </c>
      <c r="T35" s="69"/>
      <c r="U35" s="70" t="s">
        <v>108</v>
      </c>
      <c r="V35" s="102">
        <f>IFERROR(VLOOKUP(U35,'EFICÁCIA DO CONTROLE'!$B$3:$D$7,3,FALSE),"")</f>
        <v>1</v>
      </c>
      <c r="W35" s="127" t="str">
        <f t="shared" si="1"/>
        <v/>
      </c>
      <c r="X35" s="94" t="str">
        <f>IF(G35="Positivo","Explorar a oportunidade se conveniente",IF(ISNUMBER(W35),IF(W35&lt;2.54,VLOOKUP("Baixo",'NÍVEL DO RISCO'!$B$4:$F$7,3,FALSE),IF(W35&lt;7.54,VLOOKUP("Médio",'NÍVEL DO RISCO'!$B$4:$F$7,3,FALSE),IF(W35&lt;13.54,VLOOKUP("Alto",'NÍVEL DO RISCO'!$B$4:$F$7,3,FALSE),VLOOKUP("Extremo",'NÍVEL DO RISCO'!$B$4:$F$7,3,FALSE)))),""))</f>
        <v/>
      </c>
      <c r="Y35" s="84"/>
      <c r="Z35" s="85" t="s">
        <v>48</v>
      </c>
      <c r="AA35" s="85" t="s">
        <v>48</v>
      </c>
      <c r="AB35" s="86" t="s">
        <v>48</v>
      </c>
      <c r="AC35" s="87"/>
      <c r="AD35" s="88"/>
      <c r="AE35" s="88"/>
      <c r="AF35" s="89"/>
      <c r="AG35" s="87"/>
      <c r="AH35" s="88"/>
      <c r="AI35" s="88"/>
      <c r="AJ35" s="89"/>
      <c r="AK35" s="87"/>
      <c r="AL35" s="88"/>
      <c r="AM35" s="88"/>
      <c r="AN35" s="89"/>
      <c r="AO35" s="87"/>
      <c r="AP35" s="88"/>
      <c r="AQ35" s="88"/>
      <c r="AR35" s="89"/>
      <c r="AS35" s="87"/>
      <c r="AT35" s="88"/>
      <c r="AU35" s="88"/>
      <c r="AV35" s="89"/>
      <c r="AW35" s="87"/>
      <c r="AX35" s="88"/>
      <c r="AY35" s="88"/>
      <c r="AZ35" s="89"/>
      <c r="BA35" s="87"/>
      <c r="BB35" s="88"/>
      <c r="BC35" s="88"/>
      <c r="BD35" s="89"/>
      <c r="BE35" s="87"/>
      <c r="BF35" s="88"/>
      <c r="BG35" s="88"/>
      <c r="BH35" s="89"/>
      <c r="BI35" s="87"/>
      <c r="BJ35" s="88"/>
      <c r="BK35" s="88"/>
      <c r="BL35" s="89"/>
      <c r="BM35" s="87"/>
      <c r="BN35" s="88"/>
      <c r="BO35" s="88"/>
      <c r="BP35" s="89"/>
      <c r="BQ35" s="87"/>
      <c r="BR35" s="88"/>
      <c r="BS35" s="88"/>
      <c r="BT35" s="89"/>
      <c r="BU35" s="87"/>
      <c r="BV35" s="88"/>
      <c r="BW35" s="88"/>
      <c r="BX35" s="89"/>
      <c r="BY35" s="87"/>
      <c r="BZ35" s="88"/>
      <c r="CA35" s="88"/>
      <c r="CB35" s="89"/>
      <c r="CC35" s="87"/>
      <c r="CD35" s="88"/>
      <c r="CE35" s="88"/>
      <c r="CF35" s="89"/>
      <c r="CG35" s="87"/>
      <c r="CH35" s="88"/>
      <c r="CI35" s="88"/>
      <c r="CJ35" s="89"/>
      <c r="CK35" s="87"/>
      <c r="CL35" s="88"/>
      <c r="CM35" s="88"/>
      <c r="CN35" s="89"/>
    </row>
    <row r="36" spans="1:92" s="35" customFormat="1" ht="60" x14ac:dyDescent="0.25">
      <c r="A36" s="63"/>
      <c r="B36" s="64"/>
      <c r="C36" s="64"/>
      <c r="D36" s="64"/>
      <c r="E36" s="65"/>
      <c r="F36" s="66"/>
      <c r="G36" s="142" t="s">
        <v>163</v>
      </c>
      <c r="H36" s="67"/>
      <c r="I36" s="68"/>
      <c r="J36" s="107" t="str">
        <f t="shared" si="0"/>
        <v/>
      </c>
      <c r="K36" s="83"/>
      <c r="L36" s="50" t="s">
        <v>108</v>
      </c>
      <c r="M36" s="105">
        <f>IFERROR(VLOOKUP(L36,'EFICÁCIA DO CONTROLE'!$B$3:$D$7,3,FALSE),"")</f>
        <v>1</v>
      </c>
      <c r="N36" s="83"/>
      <c r="O36" s="50" t="s">
        <v>108</v>
      </c>
      <c r="P36" s="101">
        <f>IFERROR(VLOOKUP(O36,'EFICÁCIA DO CONTROLE'!$B$3:$D$7,3,FALSE),"")</f>
        <v>1</v>
      </c>
      <c r="Q36" s="97"/>
      <c r="R36" s="50" t="s">
        <v>108</v>
      </c>
      <c r="S36" s="105">
        <f>IFERROR(VLOOKUP(R36,'EFICÁCIA DO CONTROLE'!$B$3:$D$7,3,FALSE),"")</f>
        <v>1</v>
      </c>
      <c r="T36" s="83"/>
      <c r="U36" s="50" t="s">
        <v>108</v>
      </c>
      <c r="V36" s="101">
        <f>IFERROR(VLOOKUP(U36,'EFICÁCIA DO CONTROLE'!$B$3:$D$7,3,FALSE),"")</f>
        <v>1</v>
      </c>
      <c r="W36" s="128" t="str">
        <f t="shared" si="1"/>
        <v/>
      </c>
      <c r="X36" s="93" t="str">
        <f>IF(G36="Positivo","Explorar a oportunidade se conveniente",IF(ISNUMBER(W36),IF(W36&lt;2.54,VLOOKUP("Baixo",'NÍVEL DO RISCO'!$B$4:$F$7,3,FALSE),IF(W36&lt;7.54,VLOOKUP("Médio",'NÍVEL DO RISCO'!$B$4:$F$7,3,FALSE),IF(W36&lt;13.54,VLOOKUP("Alto",'NÍVEL DO RISCO'!$B$4:$F$7,3,FALSE),VLOOKUP("Extremo",'NÍVEL DO RISCO'!$B$4:$F$7,3,FALSE)))),""))</f>
        <v/>
      </c>
      <c r="Y36" s="71"/>
      <c r="Z36" s="72" t="s">
        <v>48</v>
      </c>
      <c r="AA36" s="72" t="s">
        <v>48</v>
      </c>
      <c r="AB36" s="73" t="s">
        <v>48</v>
      </c>
      <c r="AC36" s="74"/>
      <c r="AD36" s="75"/>
      <c r="AE36" s="75"/>
      <c r="AF36" s="76"/>
      <c r="AG36" s="74"/>
      <c r="AH36" s="75"/>
      <c r="AI36" s="75"/>
      <c r="AJ36" s="76"/>
      <c r="AK36" s="74"/>
      <c r="AL36" s="75"/>
      <c r="AM36" s="75"/>
      <c r="AN36" s="76"/>
      <c r="AO36" s="74"/>
      <c r="AP36" s="75"/>
      <c r="AQ36" s="75"/>
      <c r="AR36" s="76"/>
      <c r="AS36" s="74"/>
      <c r="AT36" s="75"/>
      <c r="AU36" s="75"/>
      <c r="AV36" s="76"/>
      <c r="AW36" s="74"/>
      <c r="AX36" s="75"/>
      <c r="AY36" s="75"/>
      <c r="AZ36" s="76"/>
      <c r="BA36" s="74"/>
      <c r="BB36" s="75"/>
      <c r="BC36" s="75"/>
      <c r="BD36" s="76"/>
      <c r="BE36" s="74"/>
      <c r="BF36" s="75"/>
      <c r="BG36" s="75"/>
      <c r="BH36" s="76"/>
      <c r="BI36" s="74"/>
      <c r="BJ36" s="75"/>
      <c r="BK36" s="75"/>
      <c r="BL36" s="76"/>
      <c r="BM36" s="74"/>
      <c r="BN36" s="75"/>
      <c r="BO36" s="75"/>
      <c r="BP36" s="76"/>
      <c r="BQ36" s="74"/>
      <c r="BR36" s="75"/>
      <c r="BS36" s="75"/>
      <c r="BT36" s="76"/>
      <c r="BU36" s="74"/>
      <c r="BV36" s="75"/>
      <c r="BW36" s="75"/>
      <c r="BX36" s="76"/>
      <c r="BY36" s="74"/>
      <c r="BZ36" s="75"/>
      <c r="CA36" s="75"/>
      <c r="CB36" s="76"/>
      <c r="CC36" s="74"/>
      <c r="CD36" s="75"/>
      <c r="CE36" s="75"/>
      <c r="CF36" s="76"/>
      <c r="CG36" s="74"/>
      <c r="CH36" s="75"/>
      <c r="CI36" s="75"/>
      <c r="CJ36" s="76"/>
      <c r="CK36" s="74"/>
      <c r="CL36" s="75"/>
      <c r="CM36" s="75"/>
      <c r="CN36" s="76"/>
    </row>
    <row r="37" spans="1:92" s="35" customFormat="1" ht="60" x14ac:dyDescent="0.25">
      <c r="A37" s="77"/>
      <c r="B37" s="78"/>
      <c r="C37" s="78"/>
      <c r="D37" s="78"/>
      <c r="E37" s="79"/>
      <c r="F37" s="80"/>
      <c r="G37" s="143" t="s">
        <v>163</v>
      </c>
      <c r="H37" s="81"/>
      <c r="I37" s="82"/>
      <c r="J37" s="108" t="str">
        <f t="shared" si="0"/>
        <v/>
      </c>
      <c r="K37" s="83"/>
      <c r="L37" s="50" t="s">
        <v>108</v>
      </c>
      <c r="M37" s="105">
        <f>IFERROR(VLOOKUP(L37,'EFICÁCIA DO CONTROLE'!$B$3:$D$7,3,FALSE),"")</f>
        <v>1</v>
      </c>
      <c r="N37" s="83"/>
      <c r="O37" s="50" t="s">
        <v>108</v>
      </c>
      <c r="P37" s="101">
        <f>IFERROR(VLOOKUP(O37,'EFICÁCIA DO CONTROLE'!$B$3:$D$7,3,FALSE),"")</f>
        <v>1</v>
      </c>
      <c r="Q37" s="97"/>
      <c r="R37" s="50" t="s">
        <v>108</v>
      </c>
      <c r="S37" s="105">
        <f>IFERROR(VLOOKUP(R37,'EFICÁCIA DO CONTROLE'!$B$3:$D$7,3,FALSE),"")</f>
        <v>1</v>
      </c>
      <c r="T37" s="83"/>
      <c r="U37" s="50" t="s">
        <v>108</v>
      </c>
      <c r="V37" s="101">
        <f>IFERROR(VLOOKUP(U37,'EFICÁCIA DO CONTROLE'!$B$3:$D$7,3,FALSE),"")</f>
        <v>1</v>
      </c>
      <c r="W37" s="128" t="str">
        <f t="shared" si="1"/>
        <v/>
      </c>
      <c r="X37" s="94" t="str">
        <f>IF(G37="Positivo","Explorar a oportunidade se conveniente",IF(ISNUMBER(W37),IF(W37&lt;2.54,VLOOKUP("Baixo",'NÍVEL DO RISCO'!$B$4:$F$7,3,FALSE),IF(W37&lt;7.54,VLOOKUP("Médio",'NÍVEL DO RISCO'!$B$4:$F$7,3,FALSE),IF(W37&lt;13.54,VLOOKUP("Alto",'NÍVEL DO RISCO'!$B$4:$F$7,3,FALSE),VLOOKUP("Extremo",'NÍVEL DO RISCO'!$B$4:$F$7,3,FALSE)))),""))</f>
        <v/>
      </c>
      <c r="Y37" s="84"/>
      <c r="Z37" s="85" t="s">
        <v>48</v>
      </c>
      <c r="AA37" s="85" t="s">
        <v>48</v>
      </c>
      <c r="AB37" s="86" t="s">
        <v>48</v>
      </c>
      <c r="AC37" s="87"/>
      <c r="AD37" s="88"/>
      <c r="AE37" s="88"/>
      <c r="AF37" s="89"/>
      <c r="AG37" s="87"/>
      <c r="AH37" s="88"/>
      <c r="AI37" s="88"/>
      <c r="AJ37" s="89"/>
      <c r="AK37" s="87"/>
      <c r="AL37" s="88"/>
      <c r="AM37" s="88"/>
      <c r="AN37" s="89"/>
      <c r="AO37" s="87"/>
      <c r="AP37" s="88"/>
      <c r="AQ37" s="88"/>
      <c r="AR37" s="89"/>
      <c r="AS37" s="87"/>
      <c r="AT37" s="88"/>
      <c r="AU37" s="88"/>
      <c r="AV37" s="89"/>
      <c r="AW37" s="87"/>
      <c r="AX37" s="88"/>
      <c r="AY37" s="88"/>
      <c r="AZ37" s="89"/>
      <c r="BA37" s="87"/>
      <c r="BB37" s="88"/>
      <c r="BC37" s="88"/>
      <c r="BD37" s="89"/>
      <c r="BE37" s="87"/>
      <c r="BF37" s="88"/>
      <c r="BG37" s="88"/>
      <c r="BH37" s="89"/>
      <c r="BI37" s="87"/>
      <c r="BJ37" s="88"/>
      <c r="BK37" s="88"/>
      <c r="BL37" s="89"/>
      <c r="BM37" s="87"/>
      <c r="BN37" s="88"/>
      <c r="BO37" s="88"/>
      <c r="BP37" s="89"/>
      <c r="BQ37" s="87"/>
      <c r="BR37" s="88"/>
      <c r="BS37" s="88"/>
      <c r="BT37" s="89"/>
      <c r="BU37" s="87"/>
      <c r="BV37" s="88"/>
      <c r="BW37" s="88"/>
      <c r="BX37" s="89"/>
      <c r="BY37" s="87"/>
      <c r="BZ37" s="88"/>
      <c r="CA37" s="88"/>
      <c r="CB37" s="89"/>
      <c r="CC37" s="87"/>
      <c r="CD37" s="88"/>
      <c r="CE37" s="88"/>
      <c r="CF37" s="89"/>
      <c r="CG37" s="87"/>
      <c r="CH37" s="88"/>
      <c r="CI37" s="88"/>
      <c r="CJ37" s="89"/>
      <c r="CK37" s="87"/>
      <c r="CL37" s="88"/>
      <c r="CM37" s="88"/>
      <c r="CN37" s="89"/>
    </row>
    <row r="38" spans="1:92" s="35" customFormat="1" ht="60" x14ac:dyDescent="0.25">
      <c r="A38" s="63"/>
      <c r="B38" s="64"/>
      <c r="C38" s="64"/>
      <c r="D38" s="64"/>
      <c r="E38" s="65"/>
      <c r="F38" s="66"/>
      <c r="G38" s="142" t="s">
        <v>163</v>
      </c>
      <c r="H38" s="67"/>
      <c r="I38" s="68"/>
      <c r="J38" s="107" t="str">
        <f t="shared" si="0"/>
        <v/>
      </c>
      <c r="K38" s="69"/>
      <c r="L38" s="70" t="s">
        <v>108</v>
      </c>
      <c r="M38" s="111">
        <f>IFERROR(VLOOKUP(L38,'EFICÁCIA DO CONTROLE'!$B$3:$D$7,3,FALSE),"")</f>
        <v>1</v>
      </c>
      <c r="N38" s="69"/>
      <c r="O38" s="70" t="s">
        <v>108</v>
      </c>
      <c r="P38" s="102">
        <f>IFERROR(VLOOKUP(O38,'EFICÁCIA DO CONTROLE'!$B$3:$D$7,3,FALSE),"")</f>
        <v>1</v>
      </c>
      <c r="Q38" s="96"/>
      <c r="R38" s="70" t="s">
        <v>108</v>
      </c>
      <c r="S38" s="111">
        <f>IFERROR(VLOOKUP(R38,'EFICÁCIA DO CONTROLE'!$B$3:$D$7,3,FALSE),"")</f>
        <v>1</v>
      </c>
      <c r="T38" s="69"/>
      <c r="U38" s="70" t="s">
        <v>108</v>
      </c>
      <c r="V38" s="102">
        <f>IFERROR(VLOOKUP(U38,'EFICÁCIA DO CONTROLE'!$B$3:$D$7,3,FALSE),"")</f>
        <v>1</v>
      </c>
      <c r="W38" s="127" t="str">
        <f t="shared" si="1"/>
        <v/>
      </c>
      <c r="X38" s="93" t="str">
        <f>IF(G38="Positivo","Explorar a oportunidade se conveniente",IF(ISNUMBER(W38),IF(W38&lt;2.54,VLOOKUP("Baixo",'NÍVEL DO RISCO'!$B$4:$F$7,3,FALSE),IF(W38&lt;7.54,VLOOKUP("Médio",'NÍVEL DO RISCO'!$B$4:$F$7,3,FALSE),IF(W38&lt;13.54,VLOOKUP("Alto",'NÍVEL DO RISCO'!$B$4:$F$7,3,FALSE),VLOOKUP("Extremo",'NÍVEL DO RISCO'!$B$4:$F$7,3,FALSE)))),""))</f>
        <v/>
      </c>
      <c r="Y38" s="71"/>
      <c r="Z38" s="72" t="s">
        <v>48</v>
      </c>
      <c r="AA38" s="72" t="s">
        <v>48</v>
      </c>
      <c r="AB38" s="73" t="s">
        <v>48</v>
      </c>
      <c r="AC38" s="74"/>
      <c r="AD38" s="75"/>
      <c r="AE38" s="75"/>
      <c r="AF38" s="76"/>
      <c r="AG38" s="74"/>
      <c r="AH38" s="75"/>
      <c r="AI38" s="75"/>
      <c r="AJ38" s="76"/>
      <c r="AK38" s="74"/>
      <c r="AL38" s="75"/>
      <c r="AM38" s="75"/>
      <c r="AN38" s="76"/>
      <c r="AO38" s="74"/>
      <c r="AP38" s="75"/>
      <c r="AQ38" s="75"/>
      <c r="AR38" s="76"/>
      <c r="AS38" s="74"/>
      <c r="AT38" s="75"/>
      <c r="AU38" s="75"/>
      <c r="AV38" s="76"/>
      <c r="AW38" s="74"/>
      <c r="AX38" s="75"/>
      <c r="AY38" s="75"/>
      <c r="AZ38" s="76"/>
      <c r="BA38" s="74"/>
      <c r="BB38" s="75"/>
      <c r="BC38" s="75"/>
      <c r="BD38" s="76"/>
      <c r="BE38" s="74"/>
      <c r="BF38" s="75"/>
      <c r="BG38" s="75"/>
      <c r="BH38" s="76"/>
      <c r="BI38" s="74"/>
      <c r="BJ38" s="75"/>
      <c r="BK38" s="75"/>
      <c r="BL38" s="76"/>
      <c r="BM38" s="74"/>
      <c r="BN38" s="75"/>
      <c r="BO38" s="75"/>
      <c r="BP38" s="76"/>
      <c r="BQ38" s="74"/>
      <c r="BR38" s="75"/>
      <c r="BS38" s="75"/>
      <c r="BT38" s="76"/>
      <c r="BU38" s="74"/>
      <c r="BV38" s="75"/>
      <c r="BW38" s="75"/>
      <c r="BX38" s="76"/>
      <c r="BY38" s="74"/>
      <c r="BZ38" s="75"/>
      <c r="CA38" s="75"/>
      <c r="CB38" s="76"/>
      <c r="CC38" s="74"/>
      <c r="CD38" s="75"/>
      <c r="CE38" s="75"/>
      <c r="CF38" s="76"/>
      <c r="CG38" s="74"/>
      <c r="CH38" s="75"/>
      <c r="CI38" s="75"/>
      <c r="CJ38" s="76"/>
      <c r="CK38" s="74"/>
      <c r="CL38" s="75"/>
      <c r="CM38" s="75"/>
      <c r="CN38" s="76"/>
    </row>
    <row r="39" spans="1:92" s="35" customFormat="1" ht="60" x14ac:dyDescent="0.25">
      <c r="A39" s="77"/>
      <c r="B39" s="78"/>
      <c r="C39" s="78"/>
      <c r="D39" s="78"/>
      <c r="E39" s="79"/>
      <c r="F39" s="80"/>
      <c r="G39" s="143" t="s">
        <v>163</v>
      </c>
      <c r="H39" s="81"/>
      <c r="I39" s="82"/>
      <c r="J39" s="108" t="str">
        <f t="shared" ref="J39:J70" si="2">IF(OR(H39="",I39=""),"",CONCATENATE(IF((MATCH(H39,$K$190:$K$194,0)*MATCH(I39,$L$190:$L$194,0))&lt;=2,"BAIXO",IF((MATCH(H39,$K$190:$K$194,0)*MATCH(I39,$L$190:$L$194,0))&lt;=6,"MÉDIO",IF((MATCH(H39,$K$190:$K$194,0)*MATCH(I39,$L$190:$L$194,0))&lt;=12,"ALTO","EXTREMO")))," (",MATCH(H39,$K$190:$K$194,0)*MATCH(I39,$L$190:$L$194,0),")"))</f>
        <v/>
      </c>
      <c r="K39" s="83"/>
      <c r="L39" s="50" t="s">
        <v>108</v>
      </c>
      <c r="M39" s="105">
        <f>IFERROR(VLOOKUP(L39,'EFICÁCIA DO CONTROLE'!$B$3:$D$7,3,FALSE),"")</f>
        <v>1</v>
      </c>
      <c r="N39" s="83"/>
      <c r="O39" s="50" t="s">
        <v>108</v>
      </c>
      <c r="P39" s="101">
        <f>IFERROR(VLOOKUP(O39,'EFICÁCIA DO CONTROLE'!$B$3:$D$7,3,FALSE),"")</f>
        <v>1</v>
      </c>
      <c r="Q39" s="97"/>
      <c r="R39" s="50" t="s">
        <v>108</v>
      </c>
      <c r="S39" s="105">
        <f>IFERROR(VLOOKUP(R39,'EFICÁCIA DO CONTROLE'!$B$3:$D$7,3,FALSE),"")</f>
        <v>1</v>
      </c>
      <c r="T39" s="83"/>
      <c r="U39" s="50" t="s">
        <v>108</v>
      </c>
      <c r="V39" s="101">
        <f>IFERROR(VLOOKUP(U39,'EFICÁCIA DO CONTROLE'!$B$3:$D$7,3,FALSE),"")</f>
        <v>1</v>
      </c>
      <c r="W39" s="128" t="str">
        <f t="shared" si="1"/>
        <v/>
      </c>
      <c r="X39" s="94" t="str">
        <f>IF(G39="Positivo","Explorar a oportunidade se conveniente",IF(ISNUMBER(W39),IF(W39&lt;2.54,VLOOKUP("Baixo",'NÍVEL DO RISCO'!$B$4:$F$7,3,FALSE),IF(W39&lt;7.54,VLOOKUP("Médio",'NÍVEL DO RISCO'!$B$4:$F$7,3,FALSE),IF(W39&lt;13.54,VLOOKUP("Alto",'NÍVEL DO RISCO'!$B$4:$F$7,3,FALSE),VLOOKUP("Extremo",'NÍVEL DO RISCO'!$B$4:$F$7,3,FALSE)))),""))</f>
        <v/>
      </c>
      <c r="Y39" s="84"/>
      <c r="Z39" s="85" t="s">
        <v>48</v>
      </c>
      <c r="AA39" s="85" t="s">
        <v>48</v>
      </c>
      <c r="AB39" s="86" t="s">
        <v>48</v>
      </c>
      <c r="AC39" s="87"/>
      <c r="AD39" s="88"/>
      <c r="AE39" s="88"/>
      <c r="AF39" s="89"/>
      <c r="AG39" s="87"/>
      <c r="AH39" s="88"/>
      <c r="AI39" s="88"/>
      <c r="AJ39" s="89"/>
      <c r="AK39" s="87"/>
      <c r="AL39" s="88"/>
      <c r="AM39" s="88"/>
      <c r="AN39" s="89"/>
      <c r="AO39" s="87"/>
      <c r="AP39" s="88"/>
      <c r="AQ39" s="88"/>
      <c r="AR39" s="89"/>
      <c r="AS39" s="87"/>
      <c r="AT39" s="88"/>
      <c r="AU39" s="88"/>
      <c r="AV39" s="89"/>
      <c r="AW39" s="87"/>
      <c r="AX39" s="88"/>
      <c r="AY39" s="88"/>
      <c r="AZ39" s="89"/>
      <c r="BA39" s="87"/>
      <c r="BB39" s="88"/>
      <c r="BC39" s="88"/>
      <c r="BD39" s="89"/>
      <c r="BE39" s="87"/>
      <c r="BF39" s="88"/>
      <c r="BG39" s="88"/>
      <c r="BH39" s="89"/>
      <c r="BI39" s="87"/>
      <c r="BJ39" s="88"/>
      <c r="BK39" s="88"/>
      <c r="BL39" s="89"/>
      <c r="BM39" s="87"/>
      <c r="BN39" s="88"/>
      <c r="BO39" s="88"/>
      <c r="BP39" s="89"/>
      <c r="BQ39" s="87"/>
      <c r="BR39" s="88"/>
      <c r="BS39" s="88"/>
      <c r="BT39" s="89"/>
      <c r="BU39" s="87"/>
      <c r="BV39" s="88"/>
      <c r="BW39" s="88"/>
      <c r="BX39" s="89"/>
      <c r="BY39" s="87"/>
      <c r="BZ39" s="88"/>
      <c r="CA39" s="88"/>
      <c r="CB39" s="89"/>
      <c r="CC39" s="87"/>
      <c r="CD39" s="88"/>
      <c r="CE39" s="88"/>
      <c r="CF39" s="89"/>
      <c r="CG39" s="87"/>
      <c r="CH39" s="88"/>
      <c r="CI39" s="88"/>
      <c r="CJ39" s="89"/>
      <c r="CK39" s="87"/>
      <c r="CL39" s="88"/>
      <c r="CM39" s="88"/>
      <c r="CN39" s="89"/>
    </row>
    <row r="40" spans="1:92" s="35" customFormat="1" ht="60" x14ac:dyDescent="0.25">
      <c r="A40" s="63"/>
      <c r="B40" s="64"/>
      <c r="C40" s="64"/>
      <c r="D40" s="64"/>
      <c r="E40" s="65"/>
      <c r="F40" s="66"/>
      <c r="G40" s="142" t="s">
        <v>163</v>
      </c>
      <c r="H40" s="67"/>
      <c r="I40" s="68"/>
      <c r="J40" s="107" t="str">
        <f t="shared" si="2"/>
        <v/>
      </c>
      <c r="K40" s="69"/>
      <c r="L40" s="70" t="s">
        <v>108</v>
      </c>
      <c r="M40" s="111">
        <f>IFERROR(VLOOKUP(L40,'EFICÁCIA DO CONTROLE'!$B$3:$D$7,3,FALSE),"")</f>
        <v>1</v>
      </c>
      <c r="N40" s="69"/>
      <c r="O40" s="70" t="s">
        <v>108</v>
      </c>
      <c r="P40" s="102">
        <f>IFERROR(VLOOKUP(O40,'EFICÁCIA DO CONTROLE'!$B$3:$D$7,3,FALSE),"")</f>
        <v>1</v>
      </c>
      <c r="Q40" s="96"/>
      <c r="R40" s="70" t="s">
        <v>108</v>
      </c>
      <c r="S40" s="111">
        <f>IFERROR(VLOOKUP(R40,'EFICÁCIA DO CONTROLE'!$B$3:$D$7,3,FALSE),"")</f>
        <v>1</v>
      </c>
      <c r="T40" s="69"/>
      <c r="U40" s="70" t="s">
        <v>108</v>
      </c>
      <c r="V40" s="102">
        <f>IFERROR(VLOOKUP(U40,'EFICÁCIA DO CONTROLE'!$B$3:$D$7,3,FALSE),"")</f>
        <v>1</v>
      </c>
      <c r="W40" s="127" t="str">
        <f t="shared" si="1"/>
        <v/>
      </c>
      <c r="X40" s="93" t="str">
        <f>IF(G40="Positivo","Explorar a oportunidade se conveniente",IF(ISNUMBER(W40),IF(W40&lt;2.54,VLOOKUP("Baixo",'NÍVEL DO RISCO'!$B$4:$F$7,3,FALSE),IF(W40&lt;7.54,VLOOKUP("Médio",'NÍVEL DO RISCO'!$B$4:$F$7,3,FALSE),IF(W40&lt;13.54,VLOOKUP("Alto",'NÍVEL DO RISCO'!$B$4:$F$7,3,FALSE),VLOOKUP("Extremo",'NÍVEL DO RISCO'!$B$4:$F$7,3,FALSE)))),""))</f>
        <v/>
      </c>
      <c r="Y40" s="71"/>
      <c r="Z40" s="72" t="s">
        <v>48</v>
      </c>
      <c r="AA40" s="72" t="s">
        <v>48</v>
      </c>
      <c r="AB40" s="73" t="s">
        <v>48</v>
      </c>
      <c r="AC40" s="74"/>
      <c r="AD40" s="75"/>
      <c r="AE40" s="75"/>
      <c r="AF40" s="76"/>
      <c r="AG40" s="74"/>
      <c r="AH40" s="75"/>
      <c r="AI40" s="75"/>
      <c r="AJ40" s="76"/>
      <c r="AK40" s="74"/>
      <c r="AL40" s="75"/>
      <c r="AM40" s="75"/>
      <c r="AN40" s="76"/>
      <c r="AO40" s="74"/>
      <c r="AP40" s="75"/>
      <c r="AQ40" s="75"/>
      <c r="AR40" s="76"/>
      <c r="AS40" s="74"/>
      <c r="AT40" s="75"/>
      <c r="AU40" s="75"/>
      <c r="AV40" s="76"/>
      <c r="AW40" s="74"/>
      <c r="AX40" s="75"/>
      <c r="AY40" s="75"/>
      <c r="AZ40" s="76"/>
      <c r="BA40" s="74"/>
      <c r="BB40" s="75"/>
      <c r="BC40" s="75"/>
      <c r="BD40" s="76"/>
      <c r="BE40" s="74"/>
      <c r="BF40" s="75"/>
      <c r="BG40" s="75"/>
      <c r="BH40" s="76"/>
      <c r="BI40" s="74"/>
      <c r="BJ40" s="75"/>
      <c r="BK40" s="75"/>
      <c r="BL40" s="76"/>
      <c r="BM40" s="74"/>
      <c r="BN40" s="75"/>
      <c r="BO40" s="75"/>
      <c r="BP40" s="76"/>
      <c r="BQ40" s="74"/>
      <c r="BR40" s="75"/>
      <c r="BS40" s="75"/>
      <c r="BT40" s="76"/>
      <c r="BU40" s="74"/>
      <c r="BV40" s="75"/>
      <c r="BW40" s="75"/>
      <c r="BX40" s="76"/>
      <c r="BY40" s="74"/>
      <c r="BZ40" s="75"/>
      <c r="CA40" s="75"/>
      <c r="CB40" s="76"/>
      <c r="CC40" s="74"/>
      <c r="CD40" s="75"/>
      <c r="CE40" s="75"/>
      <c r="CF40" s="76"/>
      <c r="CG40" s="74"/>
      <c r="CH40" s="75"/>
      <c r="CI40" s="75"/>
      <c r="CJ40" s="76"/>
      <c r="CK40" s="74"/>
      <c r="CL40" s="75"/>
      <c r="CM40" s="75"/>
      <c r="CN40" s="76"/>
    </row>
    <row r="41" spans="1:92" s="35" customFormat="1" ht="60" x14ac:dyDescent="0.25">
      <c r="A41" s="77"/>
      <c r="B41" s="78"/>
      <c r="C41" s="78"/>
      <c r="D41" s="78"/>
      <c r="E41" s="79"/>
      <c r="F41" s="80"/>
      <c r="G41" s="143" t="s">
        <v>163</v>
      </c>
      <c r="H41" s="81"/>
      <c r="I41" s="82"/>
      <c r="J41" s="108" t="str">
        <f t="shared" si="2"/>
        <v/>
      </c>
      <c r="K41" s="83"/>
      <c r="L41" s="50" t="s">
        <v>108</v>
      </c>
      <c r="M41" s="105">
        <f>IFERROR(VLOOKUP(L41,'EFICÁCIA DO CONTROLE'!$B$3:$D$7,3,FALSE),"")</f>
        <v>1</v>
      </c>
      <c r="N41" s="83"/>
      <c r="O41" s="50" t="s">
        <v>108</v>
      </c>
      <c r="P41" s="101">
        <f>IFERROR(VLOOKUP(O41,'EFICÁCIA DO CONTROLE'!$B$3:$D$7,3,FALSE),"")</f>
        <v>1</v>
      </c>
      <c r="Q41" s="97"/>
      <c r="R41" s="50" t="s">
        <v>108</v>
      </c>
      <c r="S41" s="105">
        <f>IFERROR(VLOOKUP(R41,'EFICÁCIA DO CONTROLE'!$B$3:$D$7,3,FALSE),"")</f>
        <v>1</v>
      </c>
      <c r="T41" s="83"/>
      <c r="U41" s="50" t="s">
        <v>108</v>
      </c>
      <c r="V41" s="101">
        <f>IFERROR(VLOOKUP(U41,'EFICÁCIA DO CONTROLE'!$B$3:$D$7,3,FALSE),"")</f>
        <v>1</v>
      </c>
      <c r="W41" s="128" t="str">
        <f t="shared" si="1"/>
        <v/>
      </c>
      <c r="X41" s="94" t="str">
        <f>IF(G41="Positivo","Explorar a oportunidade se conveniente",IF(ISNUMBER(W41),IF(W41&lt;2.54,VLOOKUP("Baixo",'NÍVEL DO RISCO'!$B$4:$F$7,3,FALSE),IF(W41&lt;7.54,VLOOKUP("Médio",'NÍVEL DO RISCO'!$B$4:$F$7,3,FALSE),IF(W41&lt;13.54,VLOOKUP("Alto",'NÍVEL DO RISCO'!$B$4:$F$7,3,FALSE),VLOOKUP("Extremo",'NÍVEL DO RISCO'!$B$4:$F$7,3,FALSE)))),""))</f>
        <v/>
      </c>
      <c r="Y41" s="84"/>
      <c r="Z41" s="85" t="s">
        <v>48</v>
      </c>
      <c r="AA41" s="85" t="s">
        <v>48</v>
      </c>
      <c r="AB41" s="86" t="s">
        <v>48</v>
      </c>
      <c r="AC41" s="87"/>
      <c r="AD41" s="88"/>
      <c r="AE41" s="88"/>
      <c r="AF41" s="89"/>
      <c r="AG41" s="87"/>
      <c r="AH41" s="88"/>
      <c r="AI41" s="88"/>
      <c r="AJ41" s="89"/>
      <c r="AK41" s="87"/>
      <c r="AL41" s="88"/>
      <c r="AM41" s="88"/>
      <c r="AN41" s="89"/>
      <c r="AO41" s="87"/>
      <c r="AP41" s="88"/>
      <c r="AQ41" s="88"/>
      <c r="AR41" s="89"/>
      <c r="AS41" s="87"/>
      <c r="AT41" s="88"/>
      <c r="AU41" s="88"/>
      <c r="AV41" s="89"/>
      <c r="AW41" s="87"/>
      <c r="AX41" s="88"/>
      <c r="AY41" s="88"/>
      <c r="AZ41" s="89"/>
      <c r="BA41" s="87"/>
      <c r="BB41" s="88"/>
      <c r="BC41" s="88"/>
      <c r="BD41" s="89"/>
      <c r="BE41" s="87"/>
      <c r="BF41" s="88"/>
      <c r="BG41" s="88"/>
      <c r="BH41" s="89"/>
      <c r="BI41" s="87"/>
      <c r="BJ41" s="88"/>
      <c r="BK41" s="88"/>
      <c r="BL41" s="89"/>
      <c r="BM41" s="87"/>
      <c r="BN41" s="88"/>
      <c r="BO41" s="88"/>
      <c r="BP41" s="89"/>
      <c r="BQ41" s="87"/>
      <c r="BR41" s="88"/>
      <c r="BS41" s="88"/>
      <c r="BT41" s="89"/>
      <c r="BU41" s="87"/>
      <c r="BV41" s="88"/>
      <c r="BW41" s="88"/>
      <c r="BX41" s="89"/>
      <c r="BY41" s="87"/>
      <c r="BZ41" s="88"/>
      <c r="CA41" s="88"/>
      <c r="CB41" s="89"/>
      <c r="CC41" s="87"/>
      <c r="CD41" s="88"/>
      <c r="CE41" s="88"/>
      <c r="CF41" s="89"/>
      <c r="CG41" s="87"/>
      <c r="CH41" s="88"/>
      <c r="CI41" s="88"/>
      <c r="CJ41" s="89"/>
      <c r="CK41" s="87"/>
      <c r="CL41" s="88"/>
      <c r="CM41" s="88"/>
      <c r="CN41" s="89"/>
    </row>
    <row r="42" spans="1:92" s="35" customFormat="1" ht="60" x14ac:dyDescent="0.25">
      <c r="A42" s="63"/>
      <c r="B42" s="64"/>
      <c r="C42" s="64"/>
      <c r="D42" s="64"/>
      <c r="E42" s="65"/>
      <c r="F42" s="66"/>
      <c r="G42" s="142" t="s">
        <v>163</v>
      </c>
      <c r="H42" s="67"/>
      <c r="I42" s="68"/>
      <c r="J42" s="107" t="str">
        <f t="shared" si="2"/>
        <v/>
      </c>
      <c r="K42" s="69"/>
      <c r="L42" s="70" t="s">
        <v>108</v>
      </c>
      <c r="M42" s="111">
        <f>IFERROR(VLOOKUP(L42,'EFICÁCIA DO CONTROLE'!$B$3:$D$7,3,FALSE),"")</f>
        <v>1</v>
      </c>
      <c r="N42" s="69"/>
      <c r="O42" s="70" t="s">
        <v>108</v>
      </c>
      <c r="P42" s="102">
        <f>IFERROR(VLOOKUP(O42,'EFICÁCIA DO CONTROLE'!$B$3:$D$7,3,FALSE),"")</f>
        <v>1</v>
      </c>
      <c r="Q42" s="96"/>
      <c r="R42" s="70" t="s">
        <v>108</v>
      </c>
      <c r="S42" s="111">
        <f>IFERROR(VLOOKUP(R42,'EFICÁCIA DO CONTROLE'!$B$3:$D$7,3,FALSE),"")</f>
        <v>1</v>
      </c>
      <c r="T42" s="69"/>
      <c r="U42" s="70" t="s">
        <v>108</v>
      </c>
      <c r="V42" s="102">
        <f>IFERROR(VLOOKUP(U42,'EFICÁCIA DO CONTROLE'!$B$3:$D$7,3,FALSE),"")</f>
        <v>1</v>
      </c>
      <c r="W42" s="127" t="str">
        <f t="shared" si="1"/>
        <v/>
      </c>
      <c r="X42" s="93" t="str">
        <f>IF(G42="Positivo","Explorar a oportunidade se conveniente",IF(ISNUMBER(W42),IF(W42&lt;2.54,VLOOKUP("Baixo",'NÍVEL DO RISCO'!$B$4:$F$7,3,FALSE),IF(W42&lt;7.54,VLOOKUP("Médio",'NÍVEL DO RISCO'!$B$4:$F$7,3,FALSE),IF(W42&lt;13.54,VLOOKUP("Alto",'NÍVEL DO RISCO'!$B$4:$F$7,3,FALSE),VLOOKUP("Extremo",'NÍVEL DO RISCO'!$B$4:$F$7,3,FALSE)))),""))</f>
        <v/>
      </c>
      <c r="Y42" s="71"/>
      <c r="Z42" s="72" t="s">
        <v>48</v>
      </c>
      <c r="AA42" s="72" t="s">
        <v>48</v>
      </c>
      <c r="AB42" s="73" t="s">
        <v>48</v>
      </c>
      <c r="AC42" s="74"/>
      <c r="AD42" s="75"/>
      <c r="AE42" s="75"/>
      <c r="AF42" s="76"/>
      <c r="AG42" s="74"/>
      <c r="AH42" s="75"/>
      <c r="AI42" s="75"/>
      <c r="AJ42" s="76"/>
      <c r="AK42" s="74"/>
      <c r="AL42" s="75"/>
      <c r="AM42" s="75"/>
      <c r="AN42" s="76"/>
      <c r="AO42" s="74"/>
      <c r="AP42" s="75"/>
      <c r="AQ42" s="75"/>
      <c r="AR42" s="76"/>
      <c r="AS42" s="74"/>
      <c r="AT42" s="75"/>
      <c r="AU42" s="75"/>
      <c r="AV42" s="76"/>
      <c r="AW42" s="74"/>
      <c r="AX42" s="75"/>
      <c r="AY42" s="75"/>
      <c r="AZ42" s="76"/>
      <c r="BA42" s="74"/>
      <c r="BB42" s="75"/>
      <c r="BC42" s="75"/>
      <c r="BD42" s="76"/>
      <c r="BE42" s="74"/>
      <c r="BF42" s="75"/>
      <c r="BG42" s="75"/>
      <c r="BH42" s="76"/>
      <c r="BI42" s="74"/>
      <c r="BJ42" s="75"/>
      <c r="BK42" s="75"/>
      <c r="BL42" s="76"/>
      <c r="BM42" s="74"/>
      <c r="BN42" s="75"/>
      <c r="BO42" s="75"/>
      <c r="BP42" s="76"/>
      <c r="BQ42" s="74"/>
      <c r="BR42" s="75"/>
      <c r="BS42" s="75"/>
      <c r="BT42" s="76"/>
      <c r="BU42" s="74"/>
      <c r="BV42" s="75"/>
      <c r="BW42" s="75"/>
      <c r="BX42" s="76"/>
      <c r="BY42" s="74"/>
      <c r="BZ42" s="75"/>
      <c r="CA42" s="75"/>
      <c r="CB42" s="76"/>
      <c r="CC42" s="74"/>
      <c r="CD42" s="75"/>
      <c r="CE42" s="75"/>
      <c r="CF42" s="76"/>
      <c r="CG42" s="74"/>
      <c r="CH42" s="75"/>
      <c r="CI42" s="75"/>
      <c r="CJ42" s="76"/>
      <c r="CK42" s="74"/>
      <c r="CL42" s="75"/>
      <c r="CM42" s="75"/>
      <c r="CN42" s="76"/>
    </row>
    <row r="43" spans="1:92" s="35" customFormat="1" ht="60" x14ac:dyDescent="0.25">
      <c r="A43" s="77"/>
      <c r="B43" s="78"/>
      <c r="C43" s="78"/>
      <c r="D43" s="78"/>
      <c r="E43" s="79"/>
      <c r="F43" s="80"/>
      <c r="G43" s="143" t="s">
        <v>163</v>
      </c>
      <c r="H43" s="81"/>
      <c r="I43" s="82"/>
      <c r="J43" s="108" t="str">
        <f t="shared" si="2"/>
        <v/>
      </c>
      <c r="K43" s="83"/>
      <c r="L43" s="50" t="s">
        <v>108</v>
      </c>
      <c r="M43" s="105">
        <f>IFERROR(VLOOKUP(L43,'EFICÁCIA DO CONTROLE'!$B$3:$D$7,3,FALSE),"")</f>
        <v>1</v>
      </c>
      <c r="N43" s="83"/>
      <c r="O43" s="50" t="s">
        <v>108</v>
      </c>
      <c r="P43" s="101">
        <f>IFERROR(VLOOKUP(O43,'EFICÁCIA DO CONTROLE'!$B$3:$D$7,3,FALSE),"")</f>
        <v>1</v>
      </c>
      <c r="Q43" s="97"/>
      <c r="R43" s="50" t="s">
        <v>108</v>
      </c>
      <c r="S43" s="105">
        <f>IFERROR(VLOOKUP(R43,'EFICÁCIA DO CONTROLE'!$B$3:$D$7,3,FALSE),"")</f>
        <v>1</v>
      </c>
      <c r="T43" s="83"/>
      <c r="U43" s="50" t="s">
        <v>108</v>
      </c>
      <c r="V43" s="101">
        <f>IFERROR(VLOOKUP(U43,'EFICÁCIA DO CONTROLE'!$B$3:$D$7,3,FALSE),"")</f>
        <v>1</v>
      </c>
      <c r="W43" s="128" t="str">
        <f t="shared" si="1"/>
        <v/>
      </c>
      <c r="X43" s="94" t="str">
        <f>IF(G43="Positivo","Explorar a oportunidade se conveniente",IF(ISNUMBER(W43),IF(W43&lt;2.54,VLOOKUP("Baixo",'NÍVEL DO RISCO'!$B$4:$F$7,3,FALSE),IF(W43&lt;7.54,VLOOKUP("Médio",'NÍVEL DO RISCO'!$B$4:$F$7,3,FALSE),IF(W43&lt;13.54,VLOOKUP("Alto",'NÍVEL DO RISCO'!$B$4:$F$7,3,FALSE),VLOOKUP("Extremo",'NÍVEL DO RISCO'!$B$4:$F$7,3,FALSE)))),""))</f>
        <v/>
      </c>
      <c r="Y43" s="84"/>
      <c r="Z43" s="85" t="s">
        <v>48</v>
      </c>
      <c r="AA43" s="85" t="s">
        <v>48</v>
      </c>
      <c r="AB43" s="86" t="s">
        <v>48</v>
      </c>
      <c r="AC43" s="87"/>
      <c r="AD43" s="88"/>
      <c r="AE43" s="88"/>
      <c r="AF43" s="89"/>
      <c r="AG43" s="87"/>
      <c r="AH43" s="88"/>
      <c r="AI43" s="88"/>
      <c r="AJ43" s="89"/>
      <c r="AK43" s="87"/>
      <c r="AL43" s="88"/>
      <c r="AM43" s="88"/>
      <c r="AN43" s="89"/>
      <c r="AO43" s="87"/>
      <c r="AP43" s="88"/>
      <c r="AQ43" s="88"/>
      <c r="AR43" s="89"/>
      <c r="AS43" s="87"/>
      <c r="AT43" s="88"/>
      <c r="AU43" s="88"/>
      <c r="AV43" s="89"/>
      <c r="AW43" s="87"/>
      <c r="AX43" s="88"/>
      <c r="AY43" s="88"/>
      <c r="AZ43" s="89"/>
      <c r="BA43" s="87"/>
      <c r="BB43" s="88"/>
      <c r="BC43" s="88"/>
      <c r="BD43" s="89"/>
      <c r="BE43" s="87"/>
      <c r="BF43" s="88"/>
      <c r="BG43" s="88"/>
      <c r="BH43" s="89"/>
      <c r="BI43" s="87"/>
      <c r="BJ43" s="88"/>
      <c r="BK43" s="88"/>
      <c r="BL43" s="89"/>
      <c r="BM43" s="87"/>
      <c r="BN43" s="88"/>
      <c r="BO43" s="88"/>
      <c r="BP43" s="89"/>
      <c r="BQ43" s="87"/>
      <c r="BR43" s="88"/>
      <c r="BS43" s="88"/>
      <c r="BT43" s="89"/>
      <c r="BU43" s="87"/>
      <c r="BV43" s="88"/>
      <c r="BW43" s="88"/>
      <c r="BX43" s="89"/>
      <c r="BY43" s="87"/>
      <c r="BZ43" s="88"/>
      <c r="CA43" s="88"/>
      <c r="CB43" s="89"/>
      <c r="CC43" s="87"/>
      <c r="CD43" s="88"/>
      <c r="CE43" s="88"/>
      <c r="CF43" s="89"/>
      <c r="CG43" s="87"/>
      <c r="CH43" s="88"/>
      <c r="CI43" s="88"/>
      <c r="CJ43" s="89"/>
      <c r="CK43" s="87"/>
      <c r="CL43" s="88"/>
      <c r="CM43" s="88"/>
      <c r="CN43" s="89"/>
    </row>
    <row r="44" spans="1:92" s="35" customFormat="1" ht="60" x14ac:dyDescent="0.25">
      <c r="A44" s="63"/>
      <c r="B44" s="64"/>
      <c r="C44" s="64"/>
      <c r="D44" s="64"/>
      <c r="E44" s="65"/>
      <c r="F44" s="66"/>
      <c r="G44" s="142" t="s">
        <v>163</v>
      </c>
      <c r="H44" s="67"/>
      <c r="I44" s="68"/>
      <c r="J44" s="107" t="str">
        <f t="shared" si="2"/>
        <v/>
      </c>
      <c r="K44" s="69"/>
      <c r="L44" s="70" t="s">
        <v>108</v>
      </c>
      <c r="M44" s="111">
        <f>IFERROR(VLOOKUP(L44,'EFICÁCIA DO CONTROLE'!$B$3:$D$7,3,FALSE),"")</f>
        <v>1</v>
      </c>
      <c r="N44" s="69"/>
      <c r="O44" s="70" t="s">
        <v>108</v>
      </c>
      <c r="P44" s="102">
        <f>IFERROR(VLOOKUP(O44,'EFICÁCIA DO CONTROLE'!$B$3:$D$7,3,FALSE),"")</f>
        <v>1</v>
      </c>
      <c r="Q44" s="96"/>
      <c r="R44" s="70" t="s">
        <v>108</v>
      </c>
      <c r="S44" s="111">
        <f>IFERROR(VLOOKUP(R44,'EFICÁCIA DO CONTROLE'!$B$3:$D$7,3,FALSE),"")</f>
        <v>1</v>
      </c>
      <c r="T44" s="69"/>
      <c r="U44" s="70" t="s">
        <v>108</v>
      </c>
      <c r="V44" s="102">
        <f>IFERROR(VLOOKUP(U44,'EFICÁCIA DO CONTROLE'!$B$3:$D$7,3,FALSE),"")</f>
        <v>1</v>
      </c>
      <c r="W44" s="127" t="str">
        <f t="shared" si="1"/>
        <v/>
      </c>
      <c r="X44" s="93" t="str">
        <f>IF(G44="Positivo","Explorar a oportunidade se conveniente",IF(ISNUMBER(W44),IF(W44&lt;2.54,VLOOKUP("Baixo",'NÍVEL DO RISCO'!$B$4:$F$7,3,FALSE),IF(W44&lt;7.54,VLOOKUP("Médio",'NÍVEL DO RISCO'!$B$4:$F$7,3,FALSE),IF(W44&lt;13.54,VLOOKUP("Alto",'NÍVEL DO RISCO'!$B$4:$F$7,3,FALSE),VLOOKUP("Extremo",'NÍVEL DO RISCO'!$B$4:$F$7,3,FALSE)))),""))</f>
        <v/>
      </c>
      <c r="Y44" s="71"/>
      <c r="Z44" s="72" t="s">
        <v>48</v>
      </c>
      <c r="AA44" s="72" t="s">
        <v>48</v>
      </c>
      <c r="AB44" s="73" t="s">
        <v>48</v>
      </c>
      <c r="AC44" s="74"/>
      <c r="AD44" s="75"/>
      <c r="AE44" s="75"/>
      <c r="AF44" s="76"/>
      <c r="AG44" s="74"/>
      <c r="AH44" s="75"/>
      <c r="AI44" s="75"/>
      <c r="AJ44" s="76"/>
      <c r="AK44" s="74"/>
      <c r="AL44" s="75"/>
      <c r="AM44" s="75"/>
      <c r="AN44" s="76"/>
      <c r="AO44" s="74"/>
      <c r="AP44" s="75"/>
      <c r="AQ44" s="75"/>
      <c r="AR44" s="76"/>
      <c r="AS44" s="74"/>
      <c r="AT44" s="75"/>
      <c r="AU44" s="75"/>
      <c r="AV44" s="76"/>
      <c r="AW44" s="74"/>
      <c r="AX44" s="75"/>
      <c r="AY44" s="75"/>
      <c r="AZ44" s="76"/>
      <c r="BA44" s="74"/>
      <c r="BB44" s="75"/>
      <c r="BC44" s="75"/>
      <c r="BD44" s="76"/>
      <c r="BE44" s="74"/>
      <c r="BF44" s="75"/>
      <c r="BG44" s="75"/>
      <c r="BH44" s="76"/>
      <c r="BI44" s="74"/>
      <c r="BJ44" s="75"/>
      <c r="BK44" s="75"/>
      <c r="BL44" s="76"/>
      <c r="BM44" s="74"/>
      <c r="BN44" s="75"/>
      <c r="BO44" s="75"/>
      <c r="BP44" s="76"/>
      <c r="BQ44" s="74"/>
      <c r="BR44" s="75"/>
      <c r="BS44" s="75"/>
      <c r="BT44" s="76"/>
      <c r="BU44" s="74"/>
      <c r="BV44" s="75"/>
      <c r="BW44" s="75"/>
      <c r="BX44" s="76"/>
      <c r="BY44" s="74"/>
      <c r="BZ44" s="75"/>
      <c r="CA44" s="75"/>
      <c r="CB44" s="76"/>
      <c r="CC44" s="74"/>
      <c r="CD44" s="75"/>
      <c r="CE44" s="75"/>
      <c r="CF44" s="76"/>
      <c r="CG44" s="74"/>
      <c r="CH44" s="75"/>
      <c r="CI44" s="75"/>
      <c r="CJ44" s="76"/>
      <c r="CK44" s="74"/>
      <c r="CL44" s="75"/>
      <c r="CM44" s="75"/>
      <c r="CN44" s="76"/>
    </row>
    <row r="45" spans="1:92" s="35" customFormat="1" ht="60" x14ac:dyDescent="0.25">
      <c r="A45" s="77"/>
      <c r="B45" s="78"/>
      <c r="C45" s="78"/>
      <c r="D45" s="78"/>
      <c r="E45" s="79"/>
      <c r="F45" s="80"/>
      <c r="G45" s="143" t="s">
        <v>163</v>
      </c>
      <c r="H45" s="81"/>
      <c r="I45" s="82"/>
      <c r="J45" s="108" t="str">
        <f t="shared" si="2"/>
        <v/>
      </c>
      <c r="K45" s="83"/>
      <c r="L45" s="50" t="s">
        <v>108</v>
      </c>
      <c r="M45" s="105">
        <f>IFERROR(VLOOKUP(L45,'EFICÁCIA DO CONTROLE'!$B$3:$D$7,3,FALSE),"")</f>
        <v>1</v>
      </c>
      <c r="N45" s="83"/>
      <c r="O45" s="50" t="s">
        <v>108</v>
      </c>
      <c r="P45" s="101">
        <f>IFERROR(VLOOKUP(O45,'EFICÁCIA DO CONTROLE'!$B$3:$D$7,3,FALSE),"")</f>
        <v>1</v>
      </c>
      <c r="Q45" s="97"/>
      <c r="R45" s="50" t="s">
        <v>108</v>
      </c>
      <c r="S45" s="105">
        <f>IFERROR(VLOOKUP(R45,'EFICÁCIA DO CONTROLE'!$B$3:$D$7,3,FALSE),"")</f>
        <v>1</v>
      </c>
      <c r="T45" s="83"/>
      <c r="U45" s="50" t="s">
        <v>108</v>
      </c>
      <c r="V45" s="101">
        <f>IFERROR(VLOOKUP(U45,'EFICÁCIA DO CONTROLE'!$B$3:$D$7,3,FALSE),"")</f>
        <v>1</v>
      </c>
      <c r="W45" s="128" t="str">
        <f t="shared" si="1"/>
        <v/>
      </c>
      <c r="X45" s="94" t="str">
        <f>IF(G45="Positivo","Explorar a oportunidade se conveniente",IF(ISNUMBER(W45),IF(W45&lt;2.54,VLOOKUP("Baixo",'NÍVEL DO RISCO'!$B$4:$F$7,3,FALSE),IF(W45&lt;7.54,VLOOKUP("Médio",'NÍVEL DO RISCO'!$B$4:$F$7,3,FALSE),IF(W45&lt;13.54,VLOOKUP("Alto",'NÍVEL DO RISCO'!$B$4:$F$7,3,FALSE),VLOOKUP("Extremo",'NÍVEL DO RISCO'!$B$4:$F$7,3,FALSE)))),""))</f>
        <v/>
      </c>
      <c r="Y45" s="84"/>
      <c r="Z45" s="85" t="s">
        <v>48</v>
      </c>
      <c r="AA45" s="85" t="s">
        <v>48</v>
      </c>
      <c r="AB45" s="86" t="s">
        <v>48</v>
      </c>
      <c r="AC45" s="87"/>
      <c r="AD45" s="88"/>
      <c r="AE45" s="88"/>
      <c r="AF45" s="89"/>
      <c r="AG45" s="87"/>
      <c r="AH45" s="88"/>
      <c r="AI45" s="88"/>
      <c r="AJ45" s="89"/>
      <c r="AK45" s="87"/>
      <c r="AL45" s="88"/>
      <c r="AM45" s="88"/>
      <c r="AN45" s="89"/>
      <c r="AO45" s="87"/>
      <c r="AP45" s="88"/>
      <c r="AQ45" s="88"/>
      <c r="AR45" s="89"/>
      <c r="AS45" s="87"/>
      <c r="AT45" s="88"/>
      <c r="AU45" s="88"/>
      <c r="AV45" s="89"/>
      <c r="AW45" s="87"/>
      <c r="AX45" s="88"/>
      <c r="AY45" s="88"/>
      <c r="AZ45" s="89"/>
      <c r="BA45" s="87"/>
      <c r="BB45" s="88"/>
      <c r="BC45" s="88"/>
      <c r="BD45" s="89"/>
      <c r="BE45" s="87"/>
      <c r="BF45" s="88"/>
      <c r="BG45" s="88"/>
      <c r="BH45" s="89"/>
      <c r="BI45" s="87"/>
      <c r="BJ45" s="88"/>
      <c r="BK45" s="88"/>
      <c r="BL45" s="89"/>
      <c r="BM45" s="87"/>
      <c r="BN45" s="88"/>
      <c r="BO45" s="88"/>
      <c r="BP45" s="89"/>
      <c r="BQ45" s="87"/>
      <c r="BR45" s="88"/>
      <c r="BS45" s="88"/>
      <c r="BT45" s="89"/>
      <c r="BU45" s="87"/>
      <c r="BV45" s="88"/>
      <c r="BW45" s="88"/>
      <c r="BX45" s="89"/>
      <c r="BY45" s="87"/>
      <c r="BZ45" s="88"/>
      <c r="CA45" s="88"/>
      <c r="CB45" s="89"/>
      <c r="CC45" s="87"/>
      <c r="CD45" s="88"/>
      <c r="CE45" s="88"/>
      <c r="CF45" s="89"/>
      <c r="CG45" s="87"/>
      <c r="CH45" s="88"/>
      <c r="CI45" s="88"/>
      <c r="CJ45" s="89"/>
      <c r="CK45" s="87"/>
      <c r="CL45" s="88"/>
      <c r="CM45" s="88"/>
      <c r="CN45" s="89"/>
    </row>
    <row r="46" spans="1:92" s="35" customFormat="1" ht="60" x14ac:dyDescent="0.25">
      <c r="A46" s="63"/>
      <c r="B46" s="64"/>
      <c r="C46" s="64"/>
      <c r="D46" s="64"/>
      <c r="E46" s="65"/>
      <c r="F46" s="66"/>
      <c r="G46" s="142" t="s">
        <v>163</v>
      </c>
      <c r="H46" s="67"/>
      <c r="I46" s="68"/>
      <c r="J46" s="107" t="str">
        <f t="shared" si="2"/>
        <v/>
      </c>
      <c r="K46" s="69"/>
      <c r="L46" s="70" t="s">
        <v>108</v>
      </c>
      <c r="M46" s="111">
        <f>IFERROR(VLOOKUP(L46,'EFICÁCIA DO CONTROLE'!$B$3:$D$7,3,FALSE),"")</f>
        <v>1</v>
      </c>
      <c r="N46" s="69"/>
      <c r="O46" s="70" t="s">
        <v>108</v>
      </c>
      <c r="P46" s="102">
        <f>IFERROR(VLOOKUP(O46,'EFICÁCIA DO CONTROLE'!$B$3:$D$7,3,FALSE),"")</f>
        <v>1</v>
      </c>
      <c r="Q46" s="96"/>
      <c r="R46" s="70" t="s">
        <v>108</v>
      </c>
      <c r="S46" s="111">
        <f>IFERROR(VLOOKUP(R46,'EFICÁCIA DO CONTROLE'!$B$3:$D$7,3,FALSE),"")</f>
        <v>1</v>
      </c>
      <c r="T46" s="69"/>
      <c r="U46" s="70" t="s">
        <v>108</v>
      </c>
      <c r="V46" s="102">
        <f>IFERROR(VLOOKUP(U46,'EFICÁCIA DO CONTROLE'!$B$3:$D$7,3,FALSE),"")</f>
        <v>1</v>
      </c>
      <c r="W46" s="127" t="str">
        <f t="shared" si="1"/>
        <v/>
      </c>
      <c r="X46" s="93" t="str">
        <f>IF(G46="Positivo","Explorar a oportunidade se conveniente",IF(ISNUMBER(W46),IF(W46&lt;2.54,VLOOKUP("Baixo",'NÍVEL DO RISCO'!$B$4:$F$7,3,FALSE),IF(W46&lt;7.54,VLOOKUP("Médio",'NÍVEL DO RISCO'!$B$4:$F$7,3,FALSE),IF(W46&lt;13.54,VLOOKUP("Alto",'NÍVEL DO RISCO'!$B$4:$F$7,3,FALSE),VLOOKUP("Extremo",'NÍVEL DO RISCO'!$B$4:$F$7,3,FALSE)))),""))</f>
        <v/>
      </c>
      <c r="Y46" s="71"/>
      <c r="Z46" s="72" t="s">
        <v>48</v>
      </c>
      <c r="AA46" s="72" t="s">
        <v>48</v>
      </c>
      <c r="AB46" s="73" t="s">
        <v>48</v>
      </c>
      <c r="AC46" s="74"/>
      <c r="AD46" s="75"/>
      <c r="AE46" s="75"/>
      <c r="AF46" s="76"/>
      <c r="AG46" s="74"/>
      <c r="AH46" s="75"/>
      <c r="AI46" s="75"/>
      <c r="AJ46" s="76"/>
      <c r="AK46" s="74"/>
      <c r="AL46" s="75"/>
      <c r="AM46" s="75"/>
      <c r="AN46" s="76"/>
      <c r="AO46" s="74"/>
      <c r="AP46" s="75"/>
      <c r="AQ46" s="75"/>
      <c r="AR46" s="76"/>
      <c r="AS46" s="74"/>
      <c r="AT46" s="75"/>
      <c r="AU46" s="75"/>
      <c r="AV46" s="76"/>
      <c r="AW46" s="74"/>
      <c r="AX46" s="75"/>
      <c r="AY46" s="75"/>
      <c r="AZ46" s="76"/>
      <c r="BA46" s="74"/>
      <c r="BB46" s="75"/>
      <c r="BC46" s="75"/>
      <c r="BD46" s="76"/>
      <c r="BE46" s="74"/>
      <c r="BF46" s="75"/>
      <c r="BG46" s="75"/>
      <c r="BH46" s="76"/>
      <c r="BI46" s="74"/>
      <c r="BJ46" s="75"/>
      <c r="BK46" s="75"/>
      <c r="BL46" s="76"/>
      <c r="BM46" s="74"/>
      <c r="BN46" s="75"/>
      <c r="BO46" s="75"/>
      <c r="BP46" s="76"/>
      <c r="BQ46" s="74"/>
      <c r="BR46" s="75"/>
      <c r="BS46" s="75"/>
      <c r="BT46" s="76"/>
      <c r="BU46" s="74"/>
      <c r="BV46" s="75"/>
      <c r="BW46" s="75"/>
      <c r="BX46" s="76"/>
      <c r="BY46" s="74"/>
      <c r="BZ46" s="75"/>
      <c r="CA46" s="75"/>
      <c r="CB46" s="76"/>
      <c r="CC46" s="74"/>
      <c r="CD46" s="75"/>
      <c r="CE46" s="75"/>
      <c r="CF46" s="76"/>
      <c r="CG46" s="74"/>
      <c r="CH46" s="75"/>
      <c r="CI46" s="75"/>
      <c r="CJ46" s="76"/>
      <c r="CK46" s="74"/>
      <c r="CL46" s="75"/>
      <c r="CM46" s="75"/>
      <c r="CN46" s="76"/>
    </row>
    <row r="47" spans="1:92" s="35" customFormat="1" ht="60" x14ac:dyDescent="0.25">
      <c r="A47" s="77"/>
      <c r="B47" s="78"/>
      <c r="C47" s="78"/>
      <c r="D47" s="78"/>
      <c r="E47" s="79"/>
      <c r="F47" s="80"/>
      <c r="G47" s="143" t="s">
        <v>163</v>
      </c>
      <c r="H47" s="81"/>
      <c r="I47" s="82"/>
      <c r="J47" s="108" t="str">
        <f t="shared" si="2"/>
        <v/>
      </c>
      <c r="K47" s="83"/>
      <c r="L47" s="50" t="s">
        <v>108</v>
      </c>
      <c r="M47" s="105">
        <f>IFERROR(VLOOKUP(L47,'EFICÁCIA DO CONTROLE'!$B$3:$D$7,3,FALSE),"")</f>
        <v>1</v>
      </c>
      <c r="N47" s="83"/>
      <c r="O47" s="50" t="s">
        <v>108</v>
      </c>
      <c r="P47" s="101">
        <f>IFERROR(VLOOKUP(O47,'EFICÁCIA DO CONTROLE'!$B$3:$D$7,3,FALSE),"")</f>
        <v>1</v>
      </c>
      <c r="Q47" s="97"/>
      <c r="R47" s="50" t="s">
        <v>108</v>
      </c>
      <c r="S47" s="105">
        <f>IFERROR(VLOOKUP(R47,'EFICÁCIA DO CONTROLE'!$B$3:$D$7,3,FALSE),"")</f>
        <v>1</v>
      </c>
      <c r="T47" s="83"/>
      <c r="U47" s="50" t="s">
        <v>108</v>
      </c>
      <c r="V47" s="101">
        <f>IFERROR(VLOOKUP(U47,'EFICÁCIA DO CONTROLE'!$B$3:$D$7,3,FALSE),"")</f>
        <v>1</v>
      </c>
      <c r="W47" s="128" t="str">
        <f t="shared" si="1"/>
        <v/>
      </c>
      <c r="X47" s="94" t="str">
        <f>IF(G47="Positivo","Explorar a oportunidade se conveniente",IF(ISNUMBER(W47),IF(W47&lt;2.54,VLOOKUP("Baixo",'NÍVEL DO RISCO'!$B$4:$F$7,3,FALSE),IF(W47&lt;7.54,VLOOKUP("Médio",'NÍVEL DO RISCO'!$B$4:$F$7,3,FALSE),IF(W47&lt;13.54,VLOOKUP("Alto",'NÍVEL DO RISCO'!$B$4:$F$7,3,FALSE),VLOOKUP("Extremo",'NÍVEL DO RISCO'!$B$4:$F$7,3,FALSE)))),""))</f>
        <v/>
      </c>
      <c r="Y47" s="84"/>
      <c r="Z47" s="85" t="s">
        <v>48</v>
      </c>
      <c r="AA47" s="85" t="s">
        <v>48</v>
      </c>
      <c r="AB47" s="86" t="s">
        <v>48</v>
      </c>
      <c r="AC47" s="87"/>
      <c r="AD47" s="88"/>
      <c r="AE47" s="88"/>
      <c r="AF47" s="89"/>
      <c r="AG47" s="87"/>
      <c r="AH47" s="88"/>
      <c r="AI47" s="88"/>
      <c r="AJ47" s="89"/>
      <c r="AK47" s="87"/>
      <c r="AL47" s="88"/>
      <c r="AM47" s="88"/>
      <c r="AN47" s="89"/>
      <c r="AO47" s="87"/>
      <c r="AP47" s="88"/>
      <c r="AQ47" s="88"/>
      <c r="AR47" s="89"/>
      <c r="AS47" s="87"/>
      <c r="AT47" s="88"/>
      <c r="AU47" s="88"/>
      <c r="AV47" s="89"/>
      <c r="AW47" s="87"/>
      <c r="AX47" s="88"/>
      <c r="AY47" s="88"/>
      <c r="AZ47" s="89"/>
      <c r="BA47" s="87"/>
      <c r="BB47" s="88"/>
      <c r="BC47" s="88"/>
      <c r="BD47" s="89"/>
      <c r="BE47" s="87"/>
      <c r="BF47" s="88"/>
      <c r="BG47" s="88"/>
      <c r="BH47" s="89"/>
      <c r="BI47" s="87"/>
      <c r="BJ47" s="88"/>
      <c r="BK47" s="88"/>
      <c r="BL47" s="89"/>
      <c r="BM47" s="87"/>
      <c r="BN47" s="88"/>
      <c r="BO47" s="88"/>
      <c r="BP47" s="89"/>
      <c r="BQ47" s="87"/>
      <c r="BR47" s="88"/>
      <c r="BS47" s="88"/>
      <c r="BT47" s="89"/>
      <c r="BU47" s="87"/>
      <c r="BV47" s="88"/>
      <c r="BW47" s="88"/>
      <c r="BX47" s="89"/>
      <c r="BY47" s="87"/>
      <c r="BZ47" s="88"/>
      <c r="CA47" s="88"/>
      <c r="CB47" s="89"/>
      <c r="CC47" s="87"/>
      <c r="CD47" s="88"/>
      <c r="CE47" s="88"/>
      <c r="CF47" s="89"/>
      <c r="CG47" s="87"/>
      <c r="CH47" s="88"/>
      <c r="CI47" s="88"/>
      <c r="CJ47" s="89"/>
      <c r="CK47" s="87"/>
      <c r="CL47" s="88"/>
      <c r="CM47" s="88"/>
      <c r="CN47" s="89"/>
    </row>
    <row r="48" spans="1:92" s="35" customFormat="1" ht="60" x14ac:dyDescent="0.25">
      <c r="A48" s="63"/>
      <c r="B48" s="64"/>
      <c r="C48" s="64"/>
      <c r="D48" s="64"/>
      <c r="E48" s="65"/>
      <c r="F48" s="66"/>
      <c r="G48" s="142" t="s">
        <v>163</v>
      </c>
      <c r="H48" s="67"/>
      <c r="I48" s="68"/>
      <c r="J48" s="107" t="str">
        <f t="shared" si="2"/>
        <v/>
      </c>
      <c r="K48" s="69"/>
      <c r="L48" s="70" t="s">
        <v>108</v>
      </c>
      <c r="M48" s="111">
        <f>IFERROR(VLOOKUP(L48,'EFICÁCIA DO CONTROLE'!$B$3:$D$7,3,FALSE),"")</f>
        <v>1</v>
      </c>
      <c r="N48" s="69"/>
      <c r="O48" s="70" t="s">
        <v>108</v>
      </c>
      <c r="P48" s="102">
        <f>IFERROR(VLOOKUP(O48,'EFICÁCIA DO CONTROLE'!$B$3:$D$7,3,FALSE),"")</f>
        <v>1</v>
      </c>
      <c r="Q48" s="96"/>
      <c r="R48" s="70" t="s">
        <v>108</v>
      </c>
      <c r="S48" s="111">
        <f>IFERROR(VLOOKUP(R48,'EFICÁCIA DO CONTROLE'!$B$3:$D$7,3,FALSE),"")</f>
        <v>1</v>
      </c>
      <c r="T48" s="69"/>
      <c r="U48" s="70" t="s">
        <v>108</v>
      </c>
      <c r="V48" s="102">
        <f>IFERROR(VLOOKUP(U48,'EFICÁCIA DO CONTROLE'!$B$3:$D$7,3,FALSE),"")</f>
        <v>1</v>
      </c>
      <c r="W48" s="127" t="str">
        <f t="shared" si="1"/>
        <v/>
      </c>
      <c r="X48" s="93" t="str">
        <f>IF(G48="Positivo","Explorar a oportunidade se conveniente",IF(ISNUMBER(W48),IF(W48&lt;2.54,VLOOKUP("Baixo",'NÍVEL DO RISCO'!$B$4:$F$7,3,FALSE),IF(W48&lt;7.54,VLOOKUP("Médio",'NÍVEL DO RISCO'!$B$4:$F$7,3,FALSE),IF(W48&lt;13.54,VLOOKUP("Alto",'NÍVEL DO RISCO'!$B$4:$F$7,3,FALSE),VLOOKUP("Extremo",'NÍVEL DO RISCO'!$B$4:$F$7,3,FALSE)))),""))</f>
        <v/>
      </c>
      <c r="Y48" s="71"/>
      <c r="Z48" s="72" t="s">
        <v>48</v>
      </c>
      <c r="AA48" s="72" t="s">
        <v>48</v>
      </c>
      <c r="AB48" s="73" t="s">
        <v>48</v>
      </c>
      <c r="AC48" s="74"/>
      <c r="AD48" s="75"/>
      <c r="AE48" s="75"/>
      <c r="AF48" s="76"/>
      <c r="AG48" s="74"/>
      <c r="AH48" s="75"/>
      <c r="AI48" s="75"/>
      <c r="AJ48" s="76"/>
      <c r="AK48" s="74"/>
      <c r="AL48" s="75"/>
      <c r="AM48" s="75"/>
      <c r="AN48" s="76"/>
      <c r="AO48" s="74"/>
      <c r="AP48" s="75"/>
      <c r="AQ48" s="75"/>
      <c r="AR48" s="76"/>
      <c r="AS48" s="74"/>
      <c r="AT48" s="75"/>
      <c r="AU48" s="75"/>
      <c r="AV48" s="76"/>
      <c r="AW48" s="74"/>
      <c r="AX48" s="75"/>
      <c r="AY48" s="75"/>
      <c r="AZ48" s="76"/>
      <c r="BA48" s="74"/>
      <c r="BB48" s="75"/>
      <c r="BC48" s="75"/>
      <c r="BD48" s="76"/>
      <c r="BE48" s="74"/>
      <c r="BF48" s="75"/>
      <c r="BG48" s="75"/>
      <c r="BH48" s="76"/>
      <c r="BI48" s="74"/>
      <c r="BJ48" s="75"/>
      <c r="BK48" s="75"/>
      <c r="BL48" s="76"/>
      <c r="BM48" s="74"/>
      <c r="BN48" s="75"/>
      <c r="BO48" s="75"/>
      <c r="BP48" s="76"/>
      <c r="BQ48" s="74"/>
      <c r="BR48" s="75"/>
      <c r="BS48" s="75"/>
      <c r="BT48" s="76"/>
      <c r="BU48" s="74"/>
      <c r="BV48" s="75"/>
      <c r="BW48" s="75"/>
      <c r="BX48" s="76"/>
      <c r="BY48" s="74"/>
      <c r="BZ48" s="75"/>
      <c r="CA48" s="75"/>
      <c r="CB48" s="76"/>
      <c r="CC48" s="74"/>
      <c r="CD48" s="75"/>
      <c r="CE48" s="75"/>
      <c r="CF48" s="76"/>
      <c r="CG48" s="74"/>
      <c r="CH48" s="75"/>
      <c r="CI48" s="75"/>
      <c r="CJ48" s="76"/>
      <c r="CK48" s="74"/>
      <c r="CL48" s="75"/>
      <c r="CM48" s="75"/>
      <c r="CN48" s="76"/>
    </row>
    <row r="49" spans="1:92" s="35" customFormat="1" ht="60" x14ac:dyDescent="0.25">
      <c r="A49" s="77"/>
      <c r="B49" s="78"/>
      <c r="C49" s="78"/>
      <c r="D49" s="78"/>
      <c r="E49" s="79"/>
      <c r="F49" s="80"/>
      <c r="G49" s="143" t="s">
        <v>163</v>
      </c>
      <c r="H49" s="81"/>
      <c r="I49" s="82"/>
      <c r="J49" s="108" t="str">
        <f t="shared" si="2"/>
        <v/>
      </c>
      <c r="K49" s="83"/>
      <c r="L49" s="50" t="s">
        <v>108</v>
      </c>
      <c r="M49" s="105">
        <f>IFERROR(VLOOKUP(L49,'EFICÁCIA DO CONTROLE'!$B$3:$D$7,3,FALSE),"")</f>
        <v>1</v>
      </c>
      <c r="N49" s="83"/>
      <c r="O49" s="50" t="s">
        <v>108</v>
      </c>
      <c r="P49" s="101">
        <f>IFERROR(VLOOKUP(O49,'EFICÁCIA DO CONTROLE'!$B$3:$D$7,3,FALSE),"")</f>
        <v>1</v>
      </c>
      <c r="Q49" s="97"/>
      <c r="R49" s="50" t="s">
        <v>108</v>
      </c>
      <c r="S49" s="105">
        <f>IFERROR(VLOOKUP(R49,'EFICÁCIA DO CONTROLE'!$B$3:$D$7,3,FALSE),"")</f>
        <v>1</v>
      </c>
      <c r="T49" s="83"/>
      <c r="U49" s="50" t="s">
        <v>108</v>
      </c>
      <c r="V49" s="101">
        <f>IFERROR(VLOOKUP(U49,'EFICÁCIA DO CONTROLE'!$B$3:$D$7,3,FALSE),"")</f>
        <v>1</v>
      </c>
      <c r="W49" s="128" t="str">
        <f t="shared" si="1"/>
        <v/>
      </c>
      <c r="X49" s="94" t="str">
        <f>IF(G49="Positivo","Explorar a oportunidade se conveniente",IF(ISNUMBER(W49),IF(W49&lt;2.54,VLOOKUP("Baixo",'NÍVEL DO RISCO'!$B$4:$F$7,3,FALSE),IF(W49&lt;7.54,VLOOKUP("Médio",'NÍVEL DO RISCO'!$B$4:$F$7,3,FALSE),IF(W49&lt;13.54,VLOOKUP("Alto",'NÍVEL DO RISCO'!$B$4:$F$7,3,FALSE),VLOOKUP("Extremo",'NÍVEL DO RISCO'!$B$4:$F$7,3,FALSE)))),""))</f>
        <v/>
      </c>
      <c r="Y49" s="84"/>
      <c r="Z49" s="85" t="s">
        <v>48</v>
      </c>
      <c r="AA49" s="85" t="s">
        <v>48</v>
      </c>
      <c r="AB49" s="86" t="s">
        <v>48</v>
      </c>
      <c r="AC49" s="87"/>
      <c r="AD49" s="88"/>
      <c r="AE49" s="88"/>
      <c r="AF49" s="89"/>
      <c r="AG49" s="87"/>
      <c r="AH49" s="88"/>
      <c r="AI49" s="88"/>
      <c r="AJ49" s="89"/>
      <c r="AK49" s="87"/>
      <c r="AL49" s="88"/>
      <c r="AM49" s="88"/>
      <c r="AN49" s="89"/>
      <c r="AO49" s="87"/>
      <c r="AP49" s="88"/>
      <c r="AQ49" s="88"/>
      <c r="AR49" s="89"/>
      <c r="AS49" s="87"/>
      <c r="AT49" s="88"/>
      <c r="AU49" s="88"/>
      <c r="AV49" s="89"/>
      <c r="AW49" s="87"/>
      <c r="AX49" s="88"/>
      <c r="AY49" s="88"/>
      <c r="AZ49" s="89"/>
      <c r="BA49" s="87"/>
      <c r="BB49" s="88"/>
      <c r="BC49" s="88"/>
      <c r="BD49" s="89"/>
      <c r="BE49" s="87"/>
      <c r="BF49" s="88"/>
      <c r="BG49" s="88"/>
      <c r="BH49" s="89"/>
      <c r="BI49" s="87"/>
      <c r="BJ49" s="88"/>
      <c r="BK49" s="88"/>
      <c r="BL49" s="89"/>
      <c r="BM49" s="87"/>
      <c r="BN49" s="88"/>
      <c r="BO49" s="88"/>
      <c r="BP49" s="89"/>
      <c r="BQ49" s="87"/>
      <c r="BR49" s="88"/>
      <c r="BS49" s="88"/>
      <c r="BT49" s="89"/>
      <c r="BU49" s="87"/>
      <c r="BV49" s="88"/>
      <c r="BW49" s="88"/>
      <c r="BX49" s="89"/>
      <c r="BY49" s="87"/>
      <c r="BZ49" s="88"/>
      <c r="CA49" s="88"/>
      <c r="CB49" s="89"/>
      <c r="CC49" s="87"/>
      <c r="CD49" s="88"/>
      <c r="CE49" s="88"/>
      <c r="CF49" s="89"/>
      <c r="CG49" s="87"/>
      <c r="CH49" s="88"/>
      <c r="CI49" s="88"/>
      <c r="CJ49" s="89"/>
      <c r="CK49" s="87"/>
      <c r="CL49" s="88"/>
      <c r="CM49" s="88"/>
      <c r="CN49" s="89"/>
    </row>
    <row r="50" spans="1:92" s="35" customFormat="1" ht="60" x14ac:dyDescent="0.25">
      <c r="A50" s="63"/>
      <c r="B50" s="64"/>
      <c r="C50" s="64"/>
      <c r="D50" s="64"/>
      <c r="E50" s="65"/>
      <c r="F50" s="66"/>
      <c r="G50" s="142" t="s">
        <v>163</v>
      </c>
      <c r="H50" s="67"/>
      <c r="I50" s="68"/>
      <c r="J50" s="107" t="str">
        <f t="shared" si="2"/>
        <v/>
      </c>
      <c r="K50" s="69"/>
      <c r="L50" s="70" t="s">
        <v>108</v>
      </c>
      <c r="M50" s="111">
        <f>IFERROR(VLOOKUP(L50,'EFICÁCIA DO CONTROLE'!$B$3:$D$7,3,FALSE),"")</f>
        <v>1</v>
      </c>
      <c r="N50" s="69"/>
      <c r="O50" s="70" t="s">
        <v>108</v>
      </c>
      <c r="P50" s="102">
        <f>IFERROR(VLOOKUP(O50,'EFICÁCIA DO CONTROLE'!$B$3:$D$7,3,FALSE),"")</f>
        <v>1</v>
      </c>
      <c r="Q50" s="96"/>
      <c r="R50" s="70" t="s">
        <v>108</v>
      </c>
      <c r="S50" s="111">
        <f>IFERROR(VLOOKUP(R50,'EFICÁCIA DO CONTROLE'!$B$3:$D$7,3,FALSE),"")</f>
        <v>1</v>
      </c>
      <c r="T50" s="69"/>
      <c r="U50" s="70" t="s">
        <v>108</v>
      </c>
      <c r="V50" s="102">
        <f>IFERROR(VLOOKUP(U50,'EFICÁCIA DO CONTROLE'!$B$3:$D$7,3,FALSE),"")</f>
        <v>1</v>
      </c>
      <c r="W50" s="127" t="str">
        <f t="shared" si="1"/>
        <v/>
      </c>
      <c r="X50" s="93" t="str">
        <f>IF(G50="Positivo","Explorar a oportunidade se conveniente",IF(ISNUMBER(W50),IF(W50&lt;2.54,VLOOKUP("Baixo",'NÍVEL DO RISCO'!$B$4:$F$7,3,FALSE),IF(W50&lt;7.54,VLOOKUP("Médio",'NÍVEL DO RISCO'!$B$4:$F$7,3,FALSE),IF(W50&lt;13.54,VLOOKUP("Alto",'NÍVEL DO RISCO'!$B$4:$F$7,3,FALSE),VLOOKUP("Extremo",'NÍVEL DO RISCO'!$B$4:$F$7,3,FALSE)))),""))</f>
        <v/>
      </c>
      <c r="Y50" s="71"/>
      <c r="Z50" s="72" t="s">
        <v>48</v>
      </c>
      <c r="AA50" s="72" t="s">
        <v>48</v>
      </c>
      <c r="AB50" s="73" t="s">
        <v>48</v>
      </c>
      <c r="AC50" s="74"/>
      <c r="AD50" s="75"/>
      <c r="AE50" s="75"/>
      <c r="AF50" s="76"/>
      <c r="AG50" s="74"/>
      <c r="AH50" s="75"/>
      <c r="AI50" s="75"/>
      <c r="AJ50" s="76"/>
      <c r="AK50" s="74"/>
      <c r="AL50" s="75"/>
      <c r="AM50" s="75"/>
      <c r="AN50" s="76"/>
      <c r="AO50" s="74"/>
      <c r="AP50" s="75"/>
      <c r="AQ50" s="75"/>
      <c r="AR50" s="76"/>
      <c r="AS50" s="74"/>
      <c r="AT50" s="75"/>
      <c r="AU50" s="75"/>
      <c r="AV50" s="76"/>
      <c r="AW50" s="74"/>
      <c r="AX50" s="75"/>
      <c r="AY50" s="75"/>
      <c r="AZ50" s="76"/>
      <c r="BA50" s="74"/>
      <c r="BB50" s="75"/>
      <c r="BC50" s="75"/>
      <c r="BD50" s="76"/>
      <c r="BE50" s="74"/>
      <c r="BF50" s="75"/>
      <c r="BG50" s="75"/>
      <c r="BH50" s="76"/>
      <c r="BI50" s="74"/>
      <c r="BJ50" s="75"/>
      <c r="BK50" s="75"/>
      <c r="BL50" s="76"/>
      <c r="BM50" s="74"/>
      <c r="BN50" s="75"/>
      <c r="BO50" s="75"/>
      <c r="BP50" s="76"/>
      <c r="BQ50" s="74"/>
      <c r="BR50" s="75"/>
      <c r="BS50" s="75"/>
      <c r="BT50" s="76"/>
      <c r="BU50" s="74"/>
      <c r="BV50" s="75"/>
      <c r="BW50" s="75"/>
      <c r="BX50" s="76"/>
      <c r="BY50" s="74"/>
      <c r="BZ50" s="75"/>
      <c r="CA50" s="75"/>
      <c r="CB50" s="76"/>
      <c r="CC50" s="74"/>
      <c r="CD50" s="75"/>
      <c r="CE50" s="75"/>
      <c r="CF50" s="76"/>
      <c r="CG50" s="74"/>
      <c r="CH50" s="75"/>
      <c r="CI50" s="75"/>
      <c r="CJ50" s="76"/>
      <c r="CK50" s="74"/>
      <c r="CL50" s="75"/>
      <c r="CM50" s="75"/>
      <c r="CN50" s="76"/>
    </row>
    <row r="51" spans="1:92" s="35" customFormat="1" ht="60" x14ac:dyDescent="0.25">
      <c r="A51" s="77"/>
      <c r="B51" s="78"/>
      <c r="C51" s="78"/>
      <c r="D51" s="78"/>
      <c r="E51" s="79"/>
      <c r="F51" s="80"/>
      <c r="G51" s="143" t="s">
        <v>163</v>
      </c>
      <c r="H51" s="81"/>
      <c r="I51" s="82"/>
      <c r="J51" s="108" t="str">
        <f t="shared" si="2"/>
        <v/>
      </c>
      <c r="K51" s="83"/>
      <c r="L51" s="50" t="s">
        <v>108</v>
      </c>
      <c r="M51" s="105">
        <f>IFERROR(VLOOKUP(L51,'EFICÁCIA DO CONTROLE'!$B$3:$D$7,3,FALSE),"")</f>
        <v>1</v>
      </c>
      <c r="N51" s="83"/>
      <c r="O51" s="50" t="s">
        <v>108</v>
      </c>
      <c r="P51" s="101">
        <f>IFERROR(VLOOKUP(O51,'EFICÁCIA DO CONTROLE'!$B$3:$D$7,3,FALSE),"")</f>
        <v>1</v>
      </c>
      <c r="Q51" s="97"/>
      <c r="R51" s="50" t="s">
        <v>108</v>
      </c>
      <c r="S51" s="105">
        <f>IFERROR(VLOOKUP(R51,'EFICÁCIA DO CONTROLE'!$B$3:$D$7,3,FALSE),"")</f>
        <v>1</v>
      </c>
      <c r="T51" s="83"/>
      <c r="U51" s="50" t="s">
        <v>108</v>
      </c>
      <c r="V51" s="101">
        <f>IFERROR(VLOOKUP(U51,'EFICÁCIA DO CONTROLE'!$B$3:$D$7,3,FALSE),"")</f>
        <v>1</v>
      </c>
      <c r="W51" s="128" t="str">
        <f t="shared" si="1"/>
        <v/>
      </c>
      <c r="X51" s="94" t="str">
        <f>IF(G51="Positivo","Explorar a oportunidade se conveniente",IF(ISNUMBER(W51),IF(W51&lt;2.54,VLOOKUP("Baixo",'NÍVEL DO RISCO'!$B$4:$F$7,3,FALSE),IF(W51&lt;7.54,VLOOKUP("Médio",'NÍVEL DO RISCO'!$B$4:$F$7,3,FALSE),IF(W51&lt;13.54,VLOOKUP("Alto",'NÍVEL DO RISCO'!$B$4:$F$7,3,FALSE),VLOOKUP("Extremo",'NÍVEL DO RISCO'!$B$4:$F$7,3,FALSE)))),""))</f>
        <v/>
      </c>
      <c r="Y51" s="84"/>
      <c r="Z51" s="85" t="s">
        <v>48</v>
      </c>
      <c r="AA51" s="85" t="s">
        <v>48</v>
      </c>
      <c r="AB51" s="86" t="s">
        <v>48</v>
      </c>
      <c r="AC51" s="87"/>
      <c r="AD51" s="88"/>
      <c r="AE51" s="88"/>
      <c r="AF51" s="89"/>
      <c r="AG51" s="87"/>
      <c r="AH51" s="88"/>
      <c r="AI51" s="88"/>
      <c r="AJ51" s="89"/>
      <c r="AK51" s="87"/>
      <c r="AL51" s="88"/>
      <c r="AM51" s="88"/>
      <c r="AN51" s="89"/>
      <c r="AO51" s="87"/>
      <c r="AP51" s="88"/>
      <c r="AQ51" s="88"/>
      <c r="AR51" s="89"/>
      <c r="AS51" s="87"/>
      <c r="AT51" s="88"/>
      <c r="AU51" s="88"/>
      <c r="AV51" s="89"/>
      <c r="AW51" s="87"/>
      <c r="AX51" s="88"/>
      <c r="AY51" s="88"/>
      <c r="AZ51" s="89"/>
      <c r="BA51" s="87"/>
      <c r="BB51" s="88"/>
      <c r="BC51" s="88"/>
      <c r="BD51" s="89"/>
      <c r="BE51" s="87"/>
      <c r="BF51" s="88"/>
      <c r="BG51" s="88"/>
      <c r="BH51" s="89"/>
      <c r="BI51" s="87"/>
      <c r="BJ51" s="88"/>
      <c r="BK51" s="88"/>
      <c r="BL51" s="89"/>
      <c r="BM51" s="87"/>
      <c r="BN51" s="88"/>
      <c r="BO51" s="88"/>
      <c r="BP51" s="89"/>
      <c r="BQ51" s="87"/>
      <c r="BR51" s="88"/>
      <c r="BS51" s="88"/>
      <c r="BT51" s="89"/>
      <c r="BU51" s="87"/>
      <c r="BV51" s="88"/>
      <c r="BW51" s="88"/>
      <c r="BX51" s="89"/>
      <c r="BY51" s="87"/>
      <c r="BZ51" s="88"/>
      <c r="CA51" s="88"/>
      <c r="CB51" s="89"/>
      <c r="CC51" s="87"/>
      <c r="CD51" s="88"/>
      <c r="CE51" s="88"/>
      <c r="CF51" s="89"/>
      <c r="CG51" s="87"/>
      <c r="CH51" s="88"/>
      <c r="CI51" s="88"/>
      <c r="CJ51" s="89"/>
      <c r="CK51" s="87"/>
      <c r="CL51" s="88"/>
      <c r="CM51" s="88"/>
      <c r="CN51" s="89"/>
    </row>
    <row r="52" spans="1:92" s="35" customFormat="1" ht="60" x14ac:dyDescent="0.25">
      <c r="A52" s="63"/>
      <c r="B52" s="64"/>
      <c r="C52" s="64"/>
      <c r="D52" s="64"/>
      <c r="E52" s="65"/>
      <c r="F52" s="66"/>
      <c r="G52" s="142" t="s">
        <v>163</v>
      </c>
      <c r="H52" s="67"/>
      <c r="I52" s="68"/>
      <c r="J52" s="107" t="str">
        <f t="shared" si="2"/>
        <v/>
      </c>
      <c r="K52" s="69"/>
      <c r="L52" s="70" t="s">
        <v>108</v>
      </c>
      <c r="M52" s="111">
        <f>IFERROR(VLOOKUP(L52,'EFICÁCIA DO CONTROLE'!$B$3:$D$7,3,FALSE),"")</f>
        <v>1</v>
      </c>
      <c r="N52" s="69"/>
      <c r="O52" s="70" t="s">
        <v>108</v>
      </c>
      <c r="P52" s="102">
        <f>IFERROR(VLOOKUP(O52,'EFICÁCIA DO CONTROLE'!$B$3:$D$7,3,FALSE),"")</f>
        <v>1</v>
      </c>
      <c r="Q52" s="96"/>
      <c r="R52" s="70" t="s">
        <v>108</v>
      </c>
      <c r="S52" s="111">
        <f>IFERROR(VLOOKUP(R52,'EFICÁCIA DO CONTROLE'!$B$3:$D$7,3,FALSE),"")</f>
        <v>1</v>
      </c>
      <c r="T52" s="69"/>
      <c r="U52" s="70" t="s">
        <v>108</v>
      </c>
      <c r="V52" s="102">
        <f>IFERROR(VLOOKUP(U52,'EFICÁCIA DO CONTROLE'!$B$3:$D$7,3,FALSE),"")</f>
        <v>1</v>
      </c>
      <c r="W52" s="127" t="str">
        <f t="shared" si="1"/>
        <v/>
      </c>
      <c r="X52" s="93" t="str">
        <f>IF(G52="Positivo","Explorar a oportunidade se conveniente",IF(ISNUMBER(W52),IF(W52&lt;2.54,VLOOKUP("Baixo",'NÍVEL DO RISCO'!$B$4:$F$7,3,FALSE),IF(W52&lt;7.54,VLOOKUP("Médio",'NÍVEL DO RISCO'!$B$4:$F$7,3,FALSE),IF(W52&lt;13.54,VLOOKUP("Alto",'NÍVEL DO RISCO'!$B$4:$F$7,3,FALSE),VLOOKUP("Extremo",'NÍVEL DO RISCO'!$B$4:$F$7,3,FALSE)))),""))</f>
        <v/>
      </c>
      <c r="Y52" s="71"/>
      <c r="Z52" s="72" t="s">
        <v>48</v>
      </c>
      <c r="AA52" s="72" t="s">
        <v>48</v>
      </c>
      <c r="AB52" s="73" t="s">
        <v>48</v>
      </c>
      <c r="AC52" s="74"/>
      <c r="AD52" s="75"/>
      <c r="AE52" s="75"/>
      <c r="AF52" s="76"/>
      <c r="AG52" s="74"/>
      <c r="AH52" s="75"/>
      <c r="AI52" s="75"/>
      <c r="AJ52" s="76"/>
      <c r="AK52" s="74"/>
      <c r="AL52" s="75"/>
      <c r="AM52" s="75"/>
      <c r="AN52" s="76"/>
      <c r="AO52" s="74"/>
      <c r="AP52" s="75"/>
      <c r="AQ52" s="75"/>
      <c r="AR52" s="76"/>
      <c r="AS52" s="74"/>
      <c r="AT52" s="75"/>
      <c r="AU52" s="75"/>
      <c r="AV52" s="76"/>
      <c r="AW52" s="74"/>
      <c r="AX52" s="75"/>
      <c r="AY52" s="75"/>
      <c r="AZ52" s="76"/>
      <c r="BA52" s="74"/>
      <c r="BB52" s="75"/>
      <c r="BC52" s="75"/>
      <c r="BD52" s="76"/>
      <c r="BE52" s="74"/>
      <c r="BF52" s="75"/>
      <c r="BG52" s="75"/>
      <c r="BH52" s="76"/>
      <c r="BI52" s="74"/>
      <c r="BJ52" s="75"/>
      <c r="BK52" s="75"/>
      <c r="BL52" s="76"/>
      <c r="BM52" s="74"/>
      <c r="BN52" s="75"/>
      <c r="BO52" s="75"/>
      <c r="BP52" s="76"/>
      <c r="BQ52" s="74"/>
      <c r="BR52" s="75"/>
      <c r="BS52" s="75"/>
      <c r="BT52" s="76"/>
      <c r="BU52" s="74"/>
      <c r="BV52" s="75"/>
      <c r="BW52" s="75"/>
      <c r="BX52" s="76"/>
      <c r="BY52" s="74"/>
      <c r="BZ52" s="75"/>
      <c r="CA52" s="75"/>
      <c r="CB52" s="76"/>
      <c r="CC52" s="74"/>
      <c r="CD52" s="75"/>
      <c r="CE52" s="75"/>
      <c r="CF52" s="76"/>
      <c r="CG52" s="74"/>
      <c r="CH52" s="75"/>
      <c r="CI52" s="75"/>
      <c r="CJ52" s="76"/>
      <c r="CK52" s="74"/>
      <c r="CL52" s="75"/>
      <c r="CM52" s="75"/>
      <c r="CN52" s="76"/>
    </row>
    <row r="53" spans="1:92" s="35" customFormat="1" ht="60" x14ac:dyDescent="0.25">
      <c r="A53" s="77"/>
      <c r="B53" s="78"/>
      <c r="C53" s="78"/>
      <c r="D53" s="78"/>
      <c r="E53" s="79"/>
      <c r="F53" s="80"/>
      <c r="G53" s="143" t="s">
        <v>163</v>
      </c>
      <c r="H53" s="81"/>
      <c r="I53" s="82"/>
      <c r="J53" s="108" t="str">
        <f t="shared" si="2"/>
        <v/>
      </c>
      <c r="K53" s="83"/>
      <c r="L53" s="50" t="s">
        <v>108</v>
      </c>
      <c r="M53" s="105">
        <f>IFERROR(VLOOKUP(L53,'EFICÁCIA DO CONTROLE'!$B$3:$D$7,3,FALSE),"")</f>
        <v>1</v>
      </c>
      <c r="N53" s="83"/>
      <c r="O53" s="50" t="s">
        <v>108</v>
      </c>
      <c r="P53" s="101">
        <f>IFERROR(VLOOKUP(O53,'EFICÁCIA DO CONTROLE'!$B$3:$D$7,3,FALSE),"")</f>
        <v>1</v>
      </c>
      <c r="Q53" s="97"/>
      <c r="R53" s="50" t="s">
        <v>108</v>
      </c>
      <c r="S53" s="105">
        <f>IFERROR(VLOOKUP(R53,'EFICÁCIA DO CONTROLE'!$B$3:$D$7,3,FALSE),"")</f>
        <v>1</v>
      </c>
      <c r="T53" s="83"/>
      <c r="U53" s="50" t="s">
        <v>108</v>
      </c>
      <c r="V53" s="101">
        <f>IFERROR(VLOOKUP(U53,'EFICÁCIA DO CONTROLE'!$B$3:$D$7,3,FALSE),"")</f>
        <v>1</v>
      </c>
      <c r="W53" s="128" t="str">
        <f t="shared" si="1"/>
        <v/>
      </c>
      <c r="X53" s="94" t="str">
        <f>IF(G53="Positivo","Explorar a oportunidade se conveniente",IF(ISNUMBER(W53),IF(W53&lt;2.54,VLOOKUP("Baixo",'NÍVEL DO RISCO'!$B$4:$F$7,3,FALSE),IF(W53&lt;7.54,VLOOKUP("Médio",'NÍVEL DO RISCO'!$B$4:$F$7,3,FALSE),IF(W53&lt;13.54,VLOOKUP("Alto",'NÍVEL DO RISCO'!$B$4:$F$7,3,FALSE),VLOOKUP("Extremo",'NÍVEL DO RISCO'!$B$4:$F$7,3,FALSE)))),""))</f>
        <v/>
      </c>
      <c r="Y53" s="84"/>
      <c r="Z53" s="85" t="s">
        <v>48</v>
      </c>
      <c r="AA53" s="85" t="s">
        <v>48</v>
      </c>
      <c r="AB53" s="86" t="s">
        <v>48</v>
      </c>
      <c r="AC53" s="87"/>
      <c r="AD53" s="88"/>
      <c r="AE53" s="88"/>
      <c r="AF53" s="89"/>
      <c r="AG53" s="87"/>
      <c r="AH53" s="88"/>
      <c r="AI53" s="88"/>
      <c r="AJ53" s="89"/>
      <c r="AK53" s="87"/>
      <c r="AL53" s="88"/>
      <c r="AM53" s="88"/>
      <c r="AN53" s="89"/>
      <c r="AO53" s="87"/>
      <c r="AP53" s="88"/>
      <c r="AQ53" s="88"/>
      <c r="AR53" s="89"/>
      <c r="AS53" s="87"/>
      <c r="AT53" s="88"/>
      <c r="AU53" s="88"/>
      <c r="AV53" s="89"/>
      <c r="AW53" s="87"/>
      <c r="AX53" s="88"/>
      <c r="AY53" s="88"/>
      <c r="AZ53" s="89"/>
      <c r="BA53" s="87"/>
      <c r="BB53" s="88"/>
      <c r="BC53" s="88"/>
      <c r="BD53" s="89"/>
      <c r="BE53" s="87"/>
      <c r="BF53" s="88"/>
      <c r="BG53" s="88"/>
      <c r="BH53" s="89"/>
      <c r="BI53" s="87"/>
      <c r="BJ53" s="88"/>
      <c r="BK53" s="88"/>
      <c r="BL53" s="89"/>
      <c r="BM53" s="87"/>
      <c r="BN53" s="88"/>
      <c r="BO53" s="88"/>
      <c r="BP53" s="89"/>
      <c r="BQ53" s="87"/>
      <c r="BR53" s="88"/>
      <c r="BS53" s="88"/>
      <c r="BT53" s="89"/>
      <c r="BU53" s="87"/>
      <c r="BV53" s="88"/>
      <c r="BW53" s="88"/>
      <c r="BX53" s="89"/>
      <c r="BY53" s="87"/>
      <c r="BZ53" s="88"/>
      <c r="CA53" s="88"/>
      <c r="CB53" s="89"/>
      <c r="CC53" s="87"/>
      <c r="CD53" s="88"/>
      <c r="CE53" s="88"/>
      <c r="CF53" s="89"/>
      <c r="CG53" s="87"/>
      <c r="CH53" s="88"/>
      <c r="CI53" s="88"/>
      <c r="CJ53" s="89"/>
      <c r="CK53" s="87"/>
      <c r="CL53" s="88"/>
      <c r="CM53" s="88"/>
      <c r="CN53" s="89"/>
    </row>
    <row r="54" spans="1:92" s="35" customFormat="1" ht="60" x14ac:dyDescent="0.25">
      <c r="A54" s="63"/>
      <c r="B54" s="64"/>
      <c r="C54" s="64"/>
      <c r="D54" s="64"/>
      <c r="E54" s="65"/>
      <c r="F54" s="66"/>
      <c r="G54" s="142" t="s">
        <v>163</v>
      </c>
      <c r="H54" s="67"/>
      <c r="I54" s="68"/>
      <c r="J54" s="107" t="str">
        <f t="shared" si="2"/>
        <v/>
      </c>
      <c r="K54" s="69"/>
      <c r="L54" s="70" t="s">
        <v>108</v>
      </c>
      <c r="M54" s="111">
        <f>IFERROR(VLOOKUP(L54,'EFICÁCIA DO CONTROLE'!$B$3:$D$7,3,FALSE),"")</f>
        <v>1</v>
      </c>
      <c r="N54" s="69"/>
      <c r="O54" s="70" t="s">
        <v>108</v>
      </c>
      <c r="P54" s="102">
        <f>IFERROR(VLOOKUP(O54,'EFICÁCIA DO CONTROLE'!$B$3:$D$7,3,FALSE),"")</f>
        <v>1</v>
      </c>
      <c r="Q54" s="96"/>
      <c r="R54" s="70" t="s">
        <v>108</v>
      </c>
      <c r="S54" s="111">
        <f>IFERROR(VLOOKUP(R54,'EFICÁCIA DO CONTROLE'!$B$3:$D$7,3,FALSE),"")</f>
        <v>1</v>
      </c>
      <c r="T54" s="69"/>
      <c r="U54" s="70" t="s">
        <v>108</v>
      </c>
      <c r="V54" s="102">
        <f>IFERROR(VLOOKUP(U54,'EFICÁCIA DO CONTROLE'!$B$3:$D$7,3,FALSE),"")</f>
        <v>1</v>
      </c>
      <c r="W54" s="127" t="str">
        <f t="shared" si="1"/>
        <v/>
      </c>
      <c r="X54" s="93" t="str">
        <f>IF(G54="Positivo","Explorar a oportunidade se conveniente",IF(ISNUMBER(W54),IF(W54&lt;2.54,VLOOKUP("Baixo",'NÍVEL DO RISCO'!$B$4:$F$7,3,FALSE),IF(W54&lt;7.54,VLOOKUP("Médio",'NÍVEL DO RISCO'!$B$4:$F$7,3,FALSE),IF(W54&lt;13.54,VLOOKUP("Alto",'NÍVEL DO RISCO'!$B$4:$F$7,3,FALSE),VLOOKUP("Extremo",'NÍVEL DO RISCO'!$B$4:$F$7,3,FALSE)))),""))</f>
        <v/>
      </c>
      <c r="Y54" s="71"/>
      <c r="Z54" s="72" t="s">
        <v>48</v>
      </c>
      <c r="AA54" s="72" t="s">
        <v>48</v>
      </c>
      <c r="AB54" s="73" t="s">
        <v>48</v>
      </c>
      <c r="AC54" s="74"/>
      <c r="AD54" s="75"/>
      <c r="AE54" s="75"/>
      <c r="AF54" s="76"/>
      <c r="AG54" s="74"/>
      <c r="AH54" s="75"/>
      <c r="AI54" s="75"/>
      <c r="AJ54" s="76"/>
      <c r="AK54" s="74"/>
      <c r="AL54" s="75"/>
      <c r="AM54" s="75"/>
      <c r="AN54" s="76"/>
      <c r="AO54" s="74"/>
      <c r="AP54" s="75"/>
      <c r="AQ54" s="75"/>
      <c r="AR54" s="76"/>
      <c r="AS54" s="74"/>
      <c r="AT54" s="75"/>
      <c r="AU54" s="75"/>
      <c r="AV54" s="76"/>
      <c r="AW54" s="74"/>
      <c r="AX54" s="75"/>
      <c r="AY54" s="75"/>
      <c r="AZ54" s="76"/>
      <c r="BA54" s="74"/>
      <c r="BB54" s="75"/>
      <c r="BC54" s="75"/>
      <c r="BD54" s="76"/>
      <c r="BE54" s="74"/>
      <c r="BF54" s="75"/>
      <c r="BG54" s="75"/>
      <c r="BH54" s="76"/>
      <c r="BI54" s="74"/>
      <c r="BJ54" s="75"/>
      <c r="BK54" s="75"/>
      <c r="BL54" s="76"/>
      <c r="BM54" s="74"/>
      <c r="BN54" s="75"/>
      <c r="BO54" s="75"/>
      <c r="BP54" s="76"/>
      <c r="BQ54" s="74"/>
      <c r="BR54" s="75"/>
      <c r="BS54" s="75"/>
      <c r="BT54" s="76"/>
      <c r="BU54" s="74"/>
      <c r="BV54" s="75"/>
      <c r="BW54" s="75"/>
      <c r="BX54" s="76"/>
      <c r="BY54" s="74"/>
      <c r="BZ54" s="75"/>
      <c r="CA54" s="75"/>
      <c r="CB54" s="76"/>
      <c r="CC54" s="74"/>
      <c r="CD54" s="75"/>
      <c r="CE54" s="75"/>
      <c r="CF54" s="76"/>
      <c r="CG54" s="74"/>
      <c r="CH54" s="75"/>
      <c r="CI54" s="75"/>
      <c r="CJ54" s="76"/>
      <c r="CK54" s="74"/>
      <c r="CL54" s="75"/>
      <c r="CM54" s="75"/>
      <c r="CN54" s="76"/>
    </row>
    <row r="55" spans="1:92" s="35" customFormat="1" ht="60" x14ac:dyDescent="0.25">
      <c r="A55" s="77"/>
      <c r="B55" s="78"/>
      <c r="C55" s="78"/>
      <c r="D55" s="78"/>
      <c r="E55" s="79"/>
      <c r="F55" s="80"/>
      <c r="G55" s="143" t="s">
        <v>163</v>
      </c>
      <c r="H55" s="81"/>
      <c r="I55" s="82"/>
      <c r="J55" s="108" t="str">
        <f t="shared" si="2"/>
        <v/>
      </c>
      <c r="K55" s="83"/>
      <c r="L55" s="50" t="s">
        <v>108</v>
      </c>
      <c r="M55" s="105">
        <f>IFERROR(VLOOKUP(L55,'EFICÁCIA DO CONTROLE'!$B$3:$D$7,3,FALSE),"")</f>
        <v>1</v>
      </c>
      <c r="N55" s="83"/>
      <c r="O55" s="50" t="s">
        <v>108</v>
      </c>
      <c r="P55" s="101">
        <f>IFERROR(VLOOKUP(O55,'EFICÁCIA DO CONTROLE'!$B$3:$D$7,3,FALSE),"")</f>
        <v>1</v>
      </c>
      <c r="Q55" s="97"/>
      <c r="R55" s="50" t="s">
        <v>108</v>
      </c>
      <c r="S55" s="105">
        <f>IFERROR(VLOOKUP(R55,'EFICÁCIA DO CONTROLE'!$B$3:$D$7,3,FALSE),"")</f>
        <v>1</v>
      </c>
      <c r="T55" s="83"/>
      <c r="U55" s="50" t="s">
        <v>108</v>
      </c>
      <c r="V55" s="101">
        <f>IFERROR(VLOOKUP(U55,'EFICÁCIA DO CONTROLE'!$B$3:$D$7,3,FALSE),"")</f>
        <v>1</v>
      </c>
      <c r="W55" s="128" t="str">
        <f t="shared" si="1"/>
        <v/>
      </c>
      <c r="X55" s="94" t="str">
        <f>IF(G55="Positivo","Explorar a oportunidade se conveniente",IF(ISNUMBER(W55),IF(W55&lt;2.54,VLOOKUP("Baixo",'NÍVEL DO RISCO'!$B$4:$F$7,3,FALSE),IF(W55&lt;7.54,VLOOKUP("Médio",'NÍVEL DO RISCO'!$B$4:$F$7,3,FALSE),IF(W55&lt;13.54,VLOOKUP("Alto",'NÍVEL DO RISCO'!$B$4:$F$7,3,FALSE),VLOOKUP("Extremo",'NÍVEL DO RISCO'!$B$4:$F$7,3,FALSE)))),""))</f>
        <v/>
      </c>
      <c r="Y55" s="84"/>
      <c r="Z55" s="85" t="s">
        <v>48</v>
      </c>
      <c r="AA55" s="85" t="s">
        <v>48</v>
      </c>
      <c r="AB55" s="86" t="s">
        <v>48</v>
      </c>
      <c r="AC55" s="87"/>
      <c r="AD55" s="88"/>
      <c r="AE55" s="88"/>
      <c r="AF55" s="89"/>
      <c r="AG55" s="87"/>
      <c r="AH55" s="88"/>
      <c r="AI55" s="88"/>
      <c r="AJ55" s="89"/>
      <c r="AK55" s="87"/>
      <c r="AL55" s="88"/>
      <c r="AM55" s="88"/>
      <c r="AN55" s="89"/>
      <c r="AO55" s="87"/>
      <c r="AP55" s="88"/>
      <c r="AQ55" s="88"/>
      <c r="AR55" s="89"/>
      <c r="AS55" s="87"/>
      <c r="AT55" s="88"/>
      <c r="AU55" s="88"/>
      <c r="AV55" s="89"/>
      <c r="AW55" s="87"/>
      <c r="AX55" s="88"/>
      <c r="AY55" s="88"/>
      <c r="AZ55" s="89"/>
      <c r="BA55" s="87"/>
      <c r="BB55" s="88"/>
      <c r="BC55" s="88"/>
      <c r="BD55" s="89"/>
      <c r="BE55" s="87"/>
      <c r="BF55" s="88"/>
      <c r="BG55" s="88"/>
      <c r="BH55" s="89"/>
      <c r="BI55" s="87"/>
      <c r="BJ55" s="88"/>
      <c r="BK55" s="88"/>
      <c r="BL55" s="89"/>
      <c r="BM55" s="87"/>
      <c r="BN55" s="88"/>
      <c r="BO55" s="88"/>
      <c r="BP55" s="89"/>
      <c r="BQ55" s="87"/>
      <c r="BR55" s="88"/>
      <c r="BS55" s="88"/>
      <c r="BT55" s="89"/>
      <c r="BU55" s="87"/>
      <c r="BV55" s="88"/>
      <c r="BW55" s="88"/>
      <c r="BX55" s="89"/>
      <c r="BY55" s="87"/>
      <c r="BZ55" s="88"/>
      <c r="CA55" s="88"/>
      <c r="CB55" s="89"/>
      <c r="CC55" s="87"/>
      <c r="CD55" s="88"/>
      <c r="CE55" s="88"/>
      <c r="CF55" s="89"/>
      <c r="CG55" s="87"/>
      <c r="CH55" s="88"/>
      <c r="CI55" s="88"/>
      <c r="CJ55" s="89"/>
      <c r="CK55" s="87"/>
      <c r="CL55" s="88"/>
      <c r="CM55" s="88"/>
      <c r="CN55" s="89"/>
    </row>
    <row r="56" spans="1:92" s="35" customFormat="1" ht="60" x14ac:dyDescent="0.25">
      <c r="A56" s="63"/>
      <c r="B56" s="64"/>
      <c r="C56" s="64"/>
      <c r="D56" s="64"/>
      <c r="E56" s="65"/>
      <c r="F56" s="66"/>
      <c r="G56" s="142" t="s">
        <v>163</v>
      </c>
      <c r="H56" s="67"/>
      <c r="I56" s="68"/>
      <c r="J56" s="107" t="str">
        <f t="shared" si="2"/>
        <v/>
      </c>
      <c r="K56" s="69"/>
      <c r="L56" s="70" t="s">
        <v>108</v>
      </c>
      <c r="M56" s="111">
        <f>IFERROR(VLOOKUP(L56,'EFICÁCIA DO CONTROLE'!$B$3:$D$7,3,FALSE),"")</f>
        <v>1</v>
      </c>
      <c r="N56" s="69"/>
      <c r="O56" s="70" t="s">
        <v>108</v>
      </c>
      <c r="P56" s="102">
        <f>IFERROR(VLOOKUP(O56,'EFICÁCIA DO CONTROLE'!$B$3:$D$7,3,FALSE),"")</f>
        <v>1</v>
      </c>
      <c r="Q56" s="96"/>
      <c r="R56" s="70" t="s">
        <v>108</v>
      </c>
      <c r="S56" s="111">
        <f>IFERROR(VLOOKUP(R56,'EFICÁCIA DO CONTROLE'!$B$3:$D$7,3,FALSE),"")</f>
        <v>1</v>
      </c>
      <c r="T56" s="69"/>
      <c r="U56" s="70" t="s">
        <v>108</v>
      </c>
      <c r="V56" s="102">
        <f>IFERROR(VLOOKUP(U56,'EFICÁCIA DO CONTROLE'!$B$3:$D$7,3,FALSE),"")</f>
        <v>1</v>
      </c>
      <c r="W56" s="127" t="str">
        <f t="shared" si="1"/>
        <v/>
      </c>
      <c r="X56" s="93" t="str">
        <f>IF(G56="Positivo","Explorar a oportunidade se conveniente",IF(ISNUMBER(W56),IF(W56&lt;2.54,VLOOKUP("Baixo",'NÍVEL DO RISCO'!$B$4:$F$7,3,FALSE),IF(W56&lt;7.54,VLOOKUP("Médio",'NÍVEL DO RISCO'!$B$4:$F$7,3,FALSE),IF(W56&lt;13.54,VLOOKUP("Alto",'NÍVEL DO RISCO'!$B$4:$F$7,3,FALSE),VLOOKUP("Extremo",'NÍVEL DO RISCO'!$B$4:$F$7,3,FALSE)))),""))</f>
        <v/>
      </c>
      <c r="Y56" s="71"/>
      <c r="Z56" s="72" t="s">
        <v>48</v>
      </c>
      <c r="AA56" s="72" t="s">
        <v>48</v>
      </c>
      <c r="AB56" s="73" t="s">
        <v>48</v>
      </c>
      <c r="AC56" s="74"/>
      <c r="AD56" s="75"/>
      <c r="AE56" s="75"/>
      <c r="AF56" s="76"/>
      <c r="AG56" s="74"/>
      <c r="AH56" s="75"/>
      <c r="AI56" s="75"/>
      <c r="AJ56" s="76"/>
      <c r="AK56" s="74"/>
      <c r="AL56" s="75"/>
      <c r="AM56" s="75"/>
      <c r="AN56" s="76"/>
      <c r="AO56" s="74"/>
      <c r="AP56" s="75"/>
      <c r="AQ56" s="75"/>
      <c r="AR56" s="76"/>
      <c r="AS56" s="74"/>
      <c r="AT56" s="75"/>
      <c r="AU56" s="75"/>
      <c r="AV56" s="76"/>
      <c r="AW56" s="74"/>
      <c r="AX56" s="75"/>
      <c r="AY56" s="75"/>
      <c r="AZ56" s="76"/>
      <c r="BA56" s="74"/>
      <c r="BB56" s="75"/>
      <c r="BC56" s="75"/>
      <c r="BD56" s="76"/>
      <c r="BE56" s="74"/>
      <c r="BF56" s="75"/>
      <c r="BG56" s="75"/>
      <c r="BH56" s="76"/>
      <c r="BI56" s="74"/>
      <c r="BJ56" s="75"/>
      <c r="BK56" s="75"/>
      <c r="BL56" s="76"/>
      <c r="BM56" s="74"/>
      <c r="BN56" s="75"/>
      <c r="BO56" s="75"/>
      <c r="BP56" s="76"/>
      <c r="BQ56" s="74"/>
      <c r="BR56" s="75"/>
      <c r="BS56" s="75"/>
      <c r="BT56" s="76"/>
      <c r="BU56" s="74"/>
      <c r="BV56" s="75"/>
      <c r="BW56" s="75"/>
      <c r="BX56" s="76"/>
      <c r="BY56" s="74"/>
      <c r="BZ56" s="75"/>
      <c r="CA56" s="75"/>
      <c r="CB56" s="76"/>
      <c r="CC56" s="74"/>
      <c r="CD56" s="75"/>
      <c r="CE56" s="75"/>
      <c r="CF56" s="76"/>
      <c r="CG56" s="74"/>
      <c r="CH56" s="75"/>
      <c r="CI56" s="75"/>
      <c r="CJ56" s="76"/>
      <c r="CK56" s="74"/>
      <c r="CL56" s="75"/>
      <c r="CM56" s="75"/>
      <c r="CN56" s="76"/>
    </row>
    <row r="57" spans="1:92" s="35" customFormat="1" ht="60" x14ac:dyDescent="0.25">
      <c r="A57" s="77"/>
      <c r="B57" s="78"/>
      <c r="C57" s="78"/>
      <c r="D57" s="78"/>
      <c r="E57" s="79"/>
      <c r="F57" s="80"/>
      <c r="G57" s="143" t="s">
        <v>163</v>
      </c>
      <c r="H57" s="81"/>
      <c r="I57" s="82"/>
      <c r="J57" s="108" t="str">
        <f t="shared" si="2"/>
        <v/>
      </c>
      <c r="K57" s="83"/>
      <c r="L57" s="50" t="s">
        <v>108</v>
      </c>
      <c r="M57" s="105">
        <f>IFERROR(VLOOKUP(L57,'EFICÁCIA DO CONTROLE'!$B$3:$D$7,3,FALSE),"")</f>
        <v>1</v>
      </c>
      <c r="N57" s="83"/>
      <c r="O57" s="50" t="s">
        <v>108</v>
      </c>
      <c r="P57" s="101">
        <f>IFERROR(VLOOKUP(O57,'EFICÁCIA DO CONTROLE'!$B$3:$D$7,3,FALSE),"")</f>
        <v>1</v>
      </c>
      <c r="Q57" s="97"/>
      <c r="R57" s="50" t="s">
        <v>108</v>
      </c>
      <c r="S57" s="105">
        <f>IFERROR(VLOOKUP(R57,'EFICÁCIA DO CONTROLE'!$B$3:$D$7,3,FALSE),"")</f>
        <v>1</v>
      </c>
      <c r="T57" s="83"/>
      <c r="U57" s="50" t="s">
        <v>108</v>
      </c>
      <c r="V57" s="101">
        <f>IFERROR(VLOOKUP(U57,'EFICÁCIA DO CONTROLE'!$B$3:$D$7,3,FALSE),"")</f>
        <v>1</v>
      </c>
      <c r="W57" s="128" t="str">
        <f t="shared" si="1"/>
        <v/>
      </c>
      <c r="X57" s="94" t="str">
        <f>IF(G57="Positivo","Explorar a oportunidade se conveniente",IF(ISNUMBER(W57),IF(W57&lt;2.54,VLOOKUP("Baixo",'NÍVEL DO RISCO'!$B$4:$F$7,3,FALSE),IF(W57&lt;7.54,VLOOKUP("Médio",'NÍVEL DO RISCO'!$B$4:$F$7,3,FALSE),IF(W57&lt;13.54,VLOOKUP("Alto",'NÍVEL DO RISCO'!$B$4:$F$7,3,FALSE),VLOOKUP("Extremo",'NÍVEL DO RISCO'!$B$4:$F$7,3,FALSE)))),""))</f>
        <v/>
      </c>
      <c r="Y57" s="84"/>
      <c r="Z57" s="85" t="s">
        <v>48</v>
      </c>
      <c r="AA57" s="85" t="s">
        <v>48</v>
      </c>
      <c r="AB57" s="86" t="s">
        <v>48</v>
      </c>
      <c r="AC57" s="87"/>
      <c r="AD57" s="88"/>
      <c r="AE57" s="88"/>
      <c r="AF57" s="89"/>
      <c r="AG57" s="87"/>
      <c r="AH57" s="88"/>
      <c r="AI57" s="88"/>
      <c r="AJ57" s="89"/>
      <c r="AK57" s="87"/>
      <c r="AL57" s="88"/>
      <c r="AM57" s="88"/>
      <c r="AN57" s="89"/>
      <c r="AO57" s="87"/>
      <c r="AP57" s="88"/>
      <c r="AQ57" s="88"/>
      <c r="AR57" s="89"/>
      <c r="AS57" s="87"/>
      <c r="AT57" s="88"/>
      <c r="AU57" s="88"/>
      <c r="AV57" s="89"/>
      <c r="AW57" s="87"/>
      <c r="AX57" s="88"/>
      <c r="AY57" s="88"/>
      <c r="AZ57" s="89"/>
      <c r="BA57" s="87"/>
      <c r="BB57" s="88"/>
      <c r="BC57" s="88"/>
      <c r="BD57" s="89"/>
      <c r="BE57" s="87"/>
      <c r="BF57" s="88"/>
      <c r="BG57" s="88"/>
      <c r="BH57" s="89"/>
      <c r="BI57" s="87"/>
      <c r="BJ57" s="88"/>
      <c r="BK57" s="88"/>
      <c r="BL57" s="89"/>
      <c r="BM57" s="87"/>
      <c r="BN57" s="88"/>
      <c r="BO57" s="88"/>
      <c r="BP57" s="89"/>
      <c r="BQ57" s="87"/>
      <c r="BR57" s="88"/>
      <c r="BS57" s="88"/>
      <c r="BT57" s="89"/>
      <c r="BU57" s="87"/>
      <c r="BV57" s="88"/>
      <c r="BW57" s="88"/>
      <c r="BX57" s="89"/>
      <c r="BY57" s="87"/>
      <c r="BZ57" s="88"/>
      <c r="CA57" s="88"/>
      <c r="CB57" s="89"/>
      <c r="CC57" s="87"/>
      <c r="CD57" s="88"/>
      <c r="CE57" s="88"/>
      <c r="CF57" s="89"/>
      <c r="CG57" s="87"/>
      <c r="CH57" s="88"/>
      <c r="CI57" s="88"/>
      <c r="CJ57" s="89"/>
      <c r="CK57" s="87"/>
      <c r="CL57" s="88"/>
      <c r="CM57" s="88"/>
      <c r="CN57" s="89"/>
    </row>
    <row r="58" spans="1:92" s="35" customFormat="1" ht="60" x14ac:dyDescent="0.25">
      <c r="A58" s="63"/>
      <c r="B58" s="64"/>
      <c r="C58" s="64"/>
      <c r="D58" s="64"/>
      <c r="E58" s="65"/>
      <c r="F58" s="66"/>
      <c r="G58" s="142" t="s">
        <v>163</v>
      </c>
      <c r="H58" s="67"/>
      <c r="I58" s="68"/>
      <c r="J58" s="107" t="str">
        <f t="shared" si="2"/>
        <v/>
      </c>
      <c r="K58" s="69"/>
      <c r="L58" s="70" t="s">
        <v>108</v>
      </c>
      <c r="M58" s="111">
        <f>IFERROR(VLOOKUP(L58,'EFICÁCIA DO CONTROLE'!$B$3:$D$7,3,FALSE),"")</f>
        <v>1</v>
      </c>
      <c r="N58" s="69"/>
      <c r="O58" s="70" t="s">
        <v>108</v>
      </c>
      <c r="P58" s="102">
        <f>IFERROR(VLOOKUP(O58,'EFICÁCIA DO CONTROLE'!$B$3:$D$7,3,FALSE),"")</f>
        <v>1</v>
      </c>
      <c r="Q58" s="96"/>
      <c r="R58" s="70" t="s">
        <v>108</v>
      </c>
      <c r="S58" s="111">
        <f>IFERROR(VLOOKUP(R58,'EFICÁCIA DO CONTROLE'!$B$3:$D$7,3,FALSE),"")</f>
        <v>1</v>
      </c>
      <c r="T58" s="69"/>
      <c r="U58" s="70" t="s">
        <v>108</v>
      </c>
      <c r="V58" s="102">
        <f>IFERROR(VLOOKUP(U58,'EFICÁCIA DO CONTROLE'!$B$3:$D$7,3,FALSE),"")</f>
        <v>1</v>
      </c>
      <c r="W58" s="127" t="str">
        <f t="shared" si="1"/>
        <v/>
      </c>
      <c r="X58" s="93" t="str">
        <f>IF(G58="Positivo","Explorar a oportunidade se conveniente",IF(ISNUMBER(W58),IF(W58&lt;2.54,VLOOKUP("Baixo",'NÍVEL DO RISCO'!$B$4:$F$7,3,FALSE),IF(W58&lt;7.54,VLOOKUP("Médio",'NÍVEL DO RISCO'!$B$4:$F$7,3,FALSE),IF(W58&lt;13.54,VLOOKUP("Alto",'NÍVEL DO RISCO'!$B$4:$F$7,3,FALSE),VLOOKUP("Extremo",'NÍVEL DO RISCO'!$B$4:$F$7,3,FALSE)))),""))</f>
        <v/>
      </c>
      <c r="Y58" s="71"/>
      <c r="Z58" s="72" t="s">
        <v>48</v>
      </c>
      <c r="AA58" s="72" t="s">
        <v>48</v>
      </c>
      <c r="AB58" s="73" t="s">
        <v>48</v>
      </c>
      <c r="AC58" s="74"/>
      <c r="AD58" s="75"/>
      <c r="AE58" s="75"/>
      <c r="AF58" s="76"/>
      <c r="AG58" s="74"/>
      <c r="AH58" s="75"/>
      <c r="AI58" s="75"/>
      <c r="AJ58" s="76"/>
      <c r="AK58" s="74"/>
      <c r="AL58" s="75"/>
      <c r="AM58" s="75"/>
      <c r="AN58" s="76"/>
      <c r="AO58" s="74"/>
      <c r="AP58" s="75"/>
      <c r="AQ58" s="75"/>
      <c r="AR58" s="76"/>
      <c r="AS58" s="74"/>
      <c r="AT58" s="75"/>
      <c r="AU58" s="75"/>
      <c r="AV58" s="76"/>
      <c r="AW58" s="74"/>
      <c r="AX58" s="75"/>
      <c r="AY58" s="75"/>
      <c r="AZ58" s="76"/>
      <c r="BA58" s="74"/>
      <c r="BB58" s="75"/>
      <c r="BC58" s="75"/>
      <c r="BD58" s="76"/>
      <c r="BE58" s="74"/>
      <c r="BF58" s="75"/>
      <c r="BG58" s="75"/>
      <c r="BH58" s="76"/>
      <c r="BI58" s="74"/>
      <c r="BJ58" s="75"/>
      <c r="BK58" s="75"/>
      <c r="BL58" s="76"/>
      <c r="BM58" s="74"/>
      <c r="BN58" s="75"/>
      <c r="BO58" s="75"/>
      <c r="BP58" s="76"/>
      <c r="BQ58" s="74"/>
      <c r="BR58" s="75"/>
      <c r="BS58" s="75"/>
      <c r="BT58" s="76"/>
      <c r="BU58" s="74"/>
      <c r="BV58" s="75"/>
      <c r="BW58" s="75"/>
      <c r="BX58" s="76"/>
      <c r="BY58" s="74"/>
      <c r="BZ58" s="75"/>
      <c r="CA58" s="75"/>
      <c r="CB58" s="76"/>
      <c r="CC58" s="74"/>
      <c r="CD58" s="75"/>
      <c r="CE58" s="75"/>
      <c r="CF58" s="76"/>
      <c r="CG58" s="74"/>
      <c r="CH58" s="75"/>
      <c r="CI58" s="75"/>
      <c r="CJ58" s="76"/>
      <c r="CK58" s="74"/>
      <c r="CL58" s="75"/>
      <c r="CM58" s="75"/>
      <c r="CN58" s="76"/>
    </row>
    <row r="59" spans="1:92" s="35" customFormat="1" ht="60" x14ac:dyDescent="0.25">
      <c r="A59" s="77"/>
      <c r="B59" s="78"/>
      <c r="C59" s="78"/>
      <c r="D59" s="78"/>
      <c r="E59" s="79"/>
      <c r="F59" s="80"/>
      <c r="G59" s="143" t="s">
        <v>163</v>
      </c>
      <c r="H59" s="81"/>
      <c r="I59" s="82"/>
      <c r="J59" s="108" t="str">
        <f t="shared" si="2"/>
        <v/>
      </c>
      <c r="K59" s="83"/>
      <c r="L59" s="50" t="s">
        <v>108</v>
      </c>
      <c r="M59" s="105">
        <f>IFERROR(VLOOKUP(L59,'EFICÁCIA DO CONTROLE'!$B$3:$D$7,3,FALSE),"")</f>
        <v>1</v>
      </c>
      <c r="N59" s="83"/>
      <c r="O59" s="50" t="s">
        <v>108</v>
      </c>
      <c r="P59" s="101">
        <f>IFERROR(VLOOKUP(O59,'EFICÁCIA DO CONTROLE'!$B$3:$D$7,3,FALSE),"")</f>
        <v>1</v>
      </c>
      <c r="Q59" s="97"/>
      <c r="R59" s="50" t="s">
        <v>108</v>
      </c>
      <c r="S59" s="105">
        <f>IFERROR(VLOOKUP(R59,'EFICÁCIA DO CONTROLE'!$B$3:$D$7,3,FALSE),"")</f>
        <v>1</v>
      </c>
      <c r="T59" s="83"/>
      <c r="U59" s="50" t="s">
        <v>108</v>
      </c>
      <c r="V59" s="101">
        <f>IFERROR(VLOOKUP(U59,'EFICÁCIA DO CONTROLE'!$B$3:$D$7,3,FALSE),"")</f>
        <v>1</v>
      </c>
      <c r="W59" s="128" t="str">
        <f t="shared" si="1"/>
        <v/>
      </c>
      <c r="X59" s="94" t="str">
        <f>IF(G59="Positivo","Explorar a oportunidade se conveniente",IF(ISNUMBER(W59),IF(W59&lt;2.54,VLOOKUP("Baixo",'NÍVEL DO RISCO'!$B$4:$F$7,3,FALSE),IF(W59&lt;7.54,VLOOKUP("Médio",'NÍVEL DO RISCO'!$B$4:$F$7,3,FALSE),IF(W59&lt;13.54,VLOOKUP("Alto",'NÍVEL DO RISCO'!$B$4:$F$7,3,FALSE),VLOOKUP("Extremo",'NÍVEL DO RISCO'!$B$4:$F$7,3,FALSE)))),""))</f>
        <v/>
      </c>
      <c r="Y59" s="84"/>
      <c r="Z59" s="85" t="s">
        <v>48</v>
      </c>
      <c r="AA59" s="85" t="s">
        <v>48</v>
      </c>
      <c r="AB59" s="86" t="s">
        <v>48</v>
      </c>
      <c r="AC59" s="87"/>
      <c r="AD59" s="88"/>
      <c r="AE59" s="88"/>
      <c r="AF59" s="89"/>
      <c r="AG59" s="87"/>
      <c r="AH59" s="88"/>
      <c r="AI59" s="88"/>
      <c r="AJ59" s="89"/>
      <c r="AK59" s="87"/>
      <c r="AL59" s="88"/>
      <c r="AM59" s="88"/>
      <c r="AN59" s="89"/>
      <c r="AO59" s="87"/>
      <c r="AP59" s="88"/>
      <c r="AQ59" s="88"/>
      <c r="AR59" s="89"/>
      <c r="AS59" s="87"/>
      <c r="AT59" s="88"/>
      <c r="AU59" s="88"/>
      <c r="AV59" s="89"/>
      <c r="AW59" s="87"/>
      <c r="AX59" s="88"/>
      <c r="AY59" s="88"/>
      <c r="AZ59" s="89"/>
      <c r="BA59" s="87"/>
      <c r="BB59" s="88"/>
      <c r="BC59" s="88"/>
      <c r="BD59" s="89"/>
      <c r="BE59" s="87"/>
      <c r="BF59" s="88"/>
      <c r="BG59" s="88"/>
      <c r="BH59" s="89"/>
      <c r="BI59" s="87"/>
      <c r="BJ59" s="88"/>
      <c r="BK59" s="88"/>
      <c r="BL59" s="89"/>
      <c r="BM59" s="87"/>
      <c r="BN59" s="88"/>
      <c r="BO59" s="88"/>
      <c r="BP59" s="89"/>
      <c r="BQ59" s="87"/>
      <c r="BR59" s="88"/>
      <c r="BS59" s="88"/>
      <c r="BT59" s="89"/>
      <c r="BU59" s="87"/>
      <c r="BV59" s="88"/>
      <c r="BW59" s="88"/>
      <c r="BX59" s="89"/>
      <c r="BY59" s="87"/>
      <c r="BZ59" s="88"/>
      <c r="CA59" s="88"/>
      <c r="CB59" s="89"/>
      <c r="CC59" s="87"/>
      <c r="CD59" s="88"/>
      <c r="CE59" s="88"/>
      <c r="CF59" s="89"/>
      <c r="CG59" s="87"/>
      <c r="CH59" s="88"/>
      <c r="CI59" s="88"/>
      <c r="CJ59" s="89"/>
      <c r="CK59" s="87"/>
      <c r="CL59" s="88"/>
      <c r="CM59" s="88"/>
      <c r="CN59" s="89"/>
    </row>
    <row r="60" spans="1:92" s="35" customFormat="1" ht="60" x14ac:dyDescent="0.25">
      <c r="A60" s="63"/>
      <c r="B60" s="64"/>
      <c r="C60" s="64"/>
      <c r="D60" s="64"/>
      <c r="E60" s="65"/>
      <c r="F60" s="66"/>
      <c r="G60" s="142" t="s">
        <v>163</v>
      </c>
      <c r="H60" s="67"/>
      <c r="I60" s="68"/>
      <c r="J60" s="107" t="str">
        <f t="shared" si="2"/>
        <v/>
      </c>
      <c r="K60" s="69"/>
      <c r="L60" s="70" t="s">
        <v>108</v>
      </c>
      <c r="M60" s="111">
        <f>IFERROR(VLOOKUP(L60,'EFICÁCIA DO CONTROLE'!$B$3:$D$7,3,FALSE),"")</f>
        <v>1</v>
      </c>
      <c r="N60" s="69"/>
      <c r="O60" s="70" t="s">
        <v>108</v>
      </c>
      <c r="P60" s="102">
        <f>IFERROR(VLOOKUP(O60,'EFICÁCIA DO CONTROLE'!$B$3:$D$7,3,FALSE),"")</f>
        <v>1</v>
      </c>
      <c r="Q60" s="96"/>
      <c r="R60" s="70" t="s">
        <v>108</v>
      </c>
      <c r="S60" s="111">
        <f>IFERROR(VLOOKUP(R60,'EFICÁCIA DO CONTROLE'!$B$3:$D$7,3,FALSE),"")</f>
        <v>1</v>
      </c>
      <c r="T60" s="69"/>
      <c r="U60" s="70" t="s">
        <v>108</v>
      </c>
      <c r="V60" s="102">
        <f>IFERROR(VLOOKUP(U60,'EFICÁCIA DO CONTROLE'!$B$3:$D$7,3,FALSE),"")</f>
        <v>1</v>
      </c>
      <c r="W60" s="127" t="str">
        <f t="shared" si="1"/>
        <v/>
      </c>
      <c r="X60" s="93" t="str">
        <f>IF(G60="Positivo","Explorar a oportunidade se conveniente",IF(ISNUMBER(W60),IF(W60&lt;2.54,VLOOKUP("Baixo",'NÍVEL DO RISCO'!$B$4:$F$7,3,FALSE),IF(W60&lt;7.54,VLOOKUP("Médio",'NÍVEL DO RISCO'!$B$4:$F$7,3,FALSE),IF(W60&lt;13.54,VLOOKUP("Alto",'NÍVEL DO RISCO'!$B$4:$F$7,3,FALSE),VLOOKUP("Extremo",'NÍVEL DO RISCO'!$B$4:$F$7,3,FALSE)))),""))</f>
        <v/>
      </c>
      <c r="Y60" s="71"/>
      <c r="Z60" s="72" t="s">
        <v>48</v>
      </c>
      <c r="AA60" s="72" t="s">
        <v>48</v>
      </c>
      <c r="AB60" s="73" t="s">
        <v>48</v>
      </c>
      <c r="AC60" s="74"/>
      <c r="AD60" s="75"/>
      <c r="AE60" s="75"/>
      <c r="AF60" s="76"/>
      <c r="AG60" s="74"/>
      <c r="AH60" s="75"/>
      <c r="AI60" s="75"/>
      <c r="AJ60" s="76"/>
      <c r="AK60" s="74"/>
      <c r="AL60" s="75"/>
      <c r="AM60" s="75"/>
      <c r="AN60" s="76"/>
      <c r="AO60" s="74"/>
      <c r="AP60" s="75"/>
      <c r="AQ60" s="75"/>
      <c r="AR60" s="76"/>
      <c r="AS60" s="74"/>
      <c r="AT60" s="75"/>
      <c r="AU60" s="75"/>
      <c r="AV60" s="76"/>
      <c r="AW60" s="74"/>
      <c r="AX60" s="75"/>
      <c r="AY60" s="75"/>
      <c r="AZ60" s="76"/>
      <c r="BA60" s="74"/>
      <c r="BB60" s="75"/>
      <c r="BC60" s="75"/>
      <c r="BD60" s="76"/>
      <c r="BE60" s="74"/>
      <c r="BF60" s="75"/>
      <c r="BG60" s="75"/>
      <c r="BH60" s="76"/>
      <c r="BI60" s="74"/>
      <c r="BJ60" s="75"/>
      <c r="BK60" s="75"/>
      <c r="BL60" s="76"/>
      <c r="BM60" s="74"/>
      <c r="BN60" s="75"/>
      <c r="BO60" s="75"/>
      <c r="BP60" s="76"/>
      <c r="BQ60" s="74"/>
      <c r="BR60" s="75"/>
      <c r="BS60" s="75"/>
      <c r="BT60" s="76"/>
      <c r="BU60" s="74"/>
      <c r="BV60" s="75"/>
      <c r="BW60" s="75"/>
      <c r="BX60" s="76"/>
      <c r="BY60" s="74"/>
      <c r="BZ60" s="75"/>
      <c r="CA60" s="75"/>
      <c r="CB60" s="76"/>
      <c r="CC60" s="74"/>
      <c r="CD60" s="75"/>
      <c r="CE60" s="75"/>
      <c r="CF60" s="76"/>
      <c r="CG60" s="74"/>
      <c r="CH60" s="75"/>
      <c r="CI60" s="75"/>
      <c r="CJ60" s="76"/>
      <c r="CK60" s="74"/>
      <c r="CL60" s="75"/>
      <c r="CM60" s="75"/>
      <c r="CN60" s="76"/>
    </row>
    <row r="61" spans="1:92" s="35" customFormat="1" ht="60" x14ac:dyDescent="0.25">
      <c r="A61" s="77"/>
      <c r="B61" s="78"/>
      <c r="C61" s="78"/>
      <c r="D61" s="78"/>
      <c r="E61" s="79"/>
      <c r="F61" s="80"/>
      <c r="G61" s="143" t="s">
        <v>163</v>
      </c>
      <c r="H61" s="81"/>
      <c r="I61" s="82"/>
      <c r="J61" s="108" t="str">
        <f t="shared" si="2"/>
        <v/>
      </c>
      <c r="K61" s="83"/>
      <c r="L61" s="50" t="s">
        <v>108</v>
      </c>
      <c r="M61" s="105">
        <f>IFERROR(VLOOKUP(L61,'EFICÁCIA DO CONTROLE'!$B$3:$D$7,3,FALSE),"")</f>
        <v>1</v>
      </c>
      <c r="N61" s="83"/>
      <c r="O61" s="50" t="s">
        <v>108</v>
      </c>
      <c r="P61" s="101">
        <f>IFERROR(VLOOKUP(O61,'EFICÁCIA DO CONTROLE'!$B$3:$D$7,3,FALSE),"")</f>
        <v>1</v>
      </c>
      <c r="Q61" s="97"/>
      <c r="R61" s="50" t="s">
        <v>108</v>
      </c>
      <c r="S61" s="105">
        <f>IFERROR(VLOOKUP(R61,'EFICÁCIA DO CONTROLE'!$B$3:$D$7,3,FALSE),"")</f>
        <v>1</v>
      </c>
      <c r="T61" s="83"/>
      <c r="U61" s="50" t="s">
        <v>108</v>
      </c>
      <c r="V61" s="101">
        <f>IFERROR(VLOOKUP(U61,'EFICÁCIA DO CONTROLE'!$B$3:$D$7,3,FALSE),"")</f>
        <v>1</v>
      </c>
      <c r="W61" s="128" t="str">
        <f t="shared" si="1"/>
        <v/>
      </c>
      <c r="X61" s="94" t="str">
        <f>IF(G61="Positivo","Explorar a oportunidade se conveniente",IF(ISNUMBER(W61),IF(W61&lt;2.54,VLOOKUP("Baixo",'NÍVEL DO RISCO'!$B$4:$F$7,3,FALSE),IF(W61&lt;7.54,VLOOKUP("Médio",'NÍVEL DO RISCO'!$B$4:$F$7,3,FALSE),IF(W61&lt;13.54,VLOOKUP("Alto",'NÍVEL DO RISCO'!$B$4:$F$7,3,FALSE),VLOOKUP("Extremo",'NÍVEL DO RISCO'!$B$4:$F$7,3,FALSE)))),""))</f>
        <v/>
      </c>
      <c r="Y61" s="84"/>
      <c r="Z61" s="85" t="s">
        <v>48</v>
      </c>
      <c r="AA61" s="85" t="s">
        <v>48</v>
      </c>
      <c r="AB61" s="86" t="s">
        <v>48</v>
      </c>
      <c r="AC61" s="87"/>
      <c r="AD61" s="88"/>
      <c r="AE61" s="88"/>
      <c r="AF61" s="89"/>
      <c r="AG61" s="87"/>
      <c r="AH61" s="88"/>
      <c r="AI61" s="88"/>
      <c r="AJ61" s="89"/>
      <c r="AK61" s="87"/>
      <c r="AL61" s="88"/>
      <c r="AM61" s="88"/>
      <c r="AN61" s="89"/>
      <c r="AO61" s="87"/>
      <c r="AP61" s="88"/>
      <c r="AQ61" s="88"/>
      <c r="AR61" s="89"/>
      <c r="AS61" s="87"/>
      <c r="AT61" s="88"/>
      <c r="AU61" s="88"/>
      <c r="AV61" s="89"/>
      <c r="AW61" s="87"/>
      <c r="AX61" s="88"/>
      <c r="AY61" s="88"/>
      <c r="AZ61" s="89"/>
      <c r="BA61" s="87"/>
      <c r="BB61" s="88"/>
      <c r="BC61" s="88"/>
      <c r="BD61" s="89"/>
      <c r="BE61" s="87"/>
      <c r="BF61" s="88"/>
      <c r="BG61" s="88"/>
      <c r="BH61" s="89"/>
      <c r="BI61" s="87"/>
      <c r="BJ61" s="88"/>
      <c r="BK61" s="88"/>
      <c r="BL61" s="89"/>
      <c r="BM61" s="87"/>
      <c r="BN61" s="88"/>
      <c r="BO61" s="88"/>
      <c r="BP61" s="89"/>
      <c r="BQ61" s="87"/>
      <c r="BR61" s="88"/>
      <c r="BS61" s="88"/>
      <c r="BT61" s="89"/>
      <c r="BU61" s="87"/>
      <c r="BV61" s="88"/>
      <c r="BW61" s="88"/>
      <c r="BX61" s="89"/>
      <c r="BY61" s="87"/>
      <c r="BZ61" s="88"/>
      <c r="CA61" s="88"/>
      <c r="CB61" s="89"/>
      <c r="CC61" s="87"/>
      <c r="CD61" s="88"/>
      <c r="CE61" s="88"/>
      <c r="CF61" s="89"/>
      <c r="CG61" s="87"/>
      <c r="CH61" s="88"/>
      <c r="CI61" s="88"/>
      <c r="CJ61" s="89"/>
      <c r="CK61" s="87"/>
      <c r="CL61" s="88"/>
      <c r="CM61" s="88"/>
      <c r="CN61" s="89"/>
    </row>
    <row r="62" spans="1:92" s="35" customFormat="1" ht="60" x14ac:dyDescent="0.25">
      <c r="A62" s="63"/>
      <c r="B62" s="64"/>
      <c r="C62" s="64"/>
      <c r="D62" s="64"/>
      <c r="E62" s="65"/>
      <c r="F62" s="66"/>
      <c r="G62" s="142" t="s">
        <v>163</v>
      </c>
      <c r="H62" s="67"/>
      <c r="I62" s="68"/>
      <c r="J62" s="107" t="str">
        <f t="shared" si="2"/>
        <v/>
      </c>
      <c r="K62" s="69"/>
      <c r="L62" s="70" t="s">
        <v>108</v>
      </c>
      <c r="M62" s="111">
        <f>IFERROR(VLOOKUP(L62,'EFICÁCIA DO CONTROLE'!$B$3:$D$7,3,FALSE),"")</f>
        <v>1</v>
      </c>
      <c r="N62" s="69"/>
      <c r="O62" s="70" t="s">
        <v>108</v>
      </c>
      <c r="P62" s="102">
        <f>IFERROR(VLOOKUP(O62,'EFICÁCIA DO CONTROLE'!$B$3:$D$7,3,FALSE),"")</f>
        <v>1</v>
      </c>
      <c r="Q62" s="96"/>
      <c r="R62" s="70" t="s">
        <v>108</v>
      </c>
      <c r="S62" s="111">
        <f>IFERROR(VLOOKUP(R62,'EFICÁCIA DO CONTROLE'!$B$3:$D$7,3,FALSE),"")</f>
        <v>1</v>
      </c>
      <c r="T62" s="69"/>
      <c r="U62" s="70" t="s">
        <v>108</v>
      </c>
      <c r="V62" s="102">
        <f>IFERROR(VLOOKUP(U62,'EFICÁCIA DO CONTROLE'!$B$3:$D$7,3,FALSE),"")</f>
        <v>1</v>
      </c>
      <c r="W62" s="127" t="str">
        <f t="shared" si="1"/>
        <v/>
      </c>
      <c r="X62" s="93" t="str">
        <f>IF(G62="Positivo","Explorar a oportunidade se conveniente",IF(ISNUMBER(W62),IF(W62&lt;2.54,VLOOKUP("Baixo",'NÍVEL DO RISCO'!$B$4:$F$7,3,FALSE),IF(W62&lt;7.54,VLOOKUP("Médio",'NÍVEL DO RISCO'!$B$4:$F$7,3,FALSE),IF(W62&lt;13.54,VLOOKUP("Alto",'NÍVEL DO RISCO'!$B$4:$F$7,3,FALSE),VLOOKUP("Extremo",'NÍVEL DO RISCO'!$B$4:$F$7,3,FALSE)))),""))</f>
        <v/>
      </c>
      <c r="Y62" s="71"/>
      <c r="Z62" s="72" t="s">
        <v>48</v>
      </c>
      <c r="AA62" s="72" t="s">
        <v>48</v>
      </c>
      <c r="AB62" s="73" t="s">
        <v>48</v>
      </c>
      <c r="AC62" s="74"/>
      <c r="AD62" s="75"/>
      <c r="AE62" s="75"/>
      <c r="AF62" s="76"/>
      <c r="AG62" s="74"/>
      <c r="AH62" s="75"/>
      <c r="AI62" s="75"/>
      <c r="AJ62" s="76"/>
      <c r="AK62" s="74"/>
      <c r="AL62" s="75"/>
      <c r="AM62" s="75"/>
      <c r="AN62" s="76"/>
      <c r="AO62" s="74"/>
      <c r="AP62" s="75"/>
      <c r="AQ62" s="75"/>
      <c r="AR62" s="76"/>
      <c r="AS62" s="74"/>
      <c r="AT62" s="75"/>
      <c r="AU62" s="75"/>
      <c r="AV62" s="76"/>
      <c r="AW62" s="74"/>
      <c r="AX62" s="75"/>
      <c r="AY62" s="75"/>
      <c r="AZ62" s="76"/>
      <c r="BA62" s="74"/>
      <c r="BB62" s="75"/>
      <c r="BC62" s="75"/>
      <c r="BD62" s="76"/>
      <c r="BE62" s="74"/>
      <c r="BF62" s="75"/>
      <c r="BG62" s="75"/>
      <c r="BH62" s="76"/>
      <c r="BI62" s="74"/>
      <c r="BJ62" s="75"/>
      <c r="BK62" s="75"/>
      <c r="BL62" s="76"/>
      <c r="BM62" s="74"/>
      <c r="BN62" s="75"/>
      <c r="BO62" s="75"/>
      <c r="BP62" s="76"/>
      <c r="BQ62" s="74"/>
      <c r="BR62" s="75"/>
      <c r="BS62" s="75"/>
      <c r="BT62" s="76"/>
      <c r="BU62" s="74"/>
      <c r="BV62" s="75"/>
      <c r="BW62" s="75"/>
      <c r="BX62" s="76"/>
      <c r="BY62" s="74"/>
      <c r="BZ62" s="75"/>
      <c r="CA62" s="75"/>
      <c r="CB62" s="76"/>
      <c r="CC62" s="74"/>
      <c r="CD62" s="75"/>
      <c r="CE62" s="75"/>
      <c r="CF62" s="76"/>
      <c r="CG62" s="74"/>
      <c r="CH62" s="75"/>
      <c r="CI62" s="75"/>
      <c r="CJ62" s="76"/>
      <c r="CK62" s="74"/>
      <c r="CL62" s="75"/>
      <c r="CM62" s="75"/>
      <c r="CN62" s="76"/>
    </row>
    <row r="63" spans="1:92" s="35" customFormat="1" ht="60" x14ac:dyDescent="0.25">
      <c r="A63" s="77"/>
      <c r="B63" s="78"/>
      <c r="C63" s="78"/>
      <c r="D63" s="78"/>
      <c r="E63" s="79"/>
      <c r="F63" s="80"/>
      <c r="G63" s="143" t="s">
        <v>163</v>
      </c>
      <c r="H63" s="81"/>
      <c r="I63" s="82"/>
      <c r="J63" s="108" t="str">
        <f t="shared" si="2"/>
        <v/>
      </c>
      <c r="K63" s="83"/>
      <c r="L63" s="50" t="s">
        <v>108</v>
      </c>
      <c r="M63" s="105">
        <f>IFERROR(VLOOKUP(L63,'EFICÁCIA DO CONTROLE'!$B$3:$D$7,3,FALSE),"")</f>
        <v>1</v>
      </c>
      <c r="N63" s="83"/>
      <c r="O63" s="50" t="s">
        <v>108</v>
      </c>
      <c r="P63" s="101">
        <f>IFERROR(VLOOKUP(O63,'EFICÁCIA DO CONTROLE'!$B$3:$D$7,3,FALSE),"")</f>
        <v>1</v>
      </c>
      <c r="Q63" s="97"/>
      <c r="R63" s="50" t="s">
        <v>108</v>
      </c>
      <c r="S63" s="105">
        <f>IFERROR(VLOOKUP(R63,'EFICÁCIA DO CONTROLE'!$B$3:$D$7,3,FALSE),"")</f>
        <v>1</v>
      </c>
      <c r="T63" s="83"/>
      <c r="U63" s="50" t="s">
        <v>108</v>
      </c>
      <c r="V63" s="101">
        <f>IFERROR(VLOOKUP(U63,'EFICÁCIA DO CONTROLE'!$B$3:$D$7,3,FALSE),"")</f>
        <v>1</v>
      </c>
      <c r="W63" s="128" t="str">
        <f t="shared" si="1"/>
        <v/>
      </c>
      <c r="X63" s="94" t="str">
        <f>IF(G63="Positivo","Explorar a oportunidade se conveniente",IF(ISNUMBER(W63),IF(W63&lt;2.54,VLOOKUP("Baixo",'NÍVEL DO RISCO'!$B$4:$F$7,3,FALSE),IF(W63&lt;7.54,VLOOKUP("Médio",'NÍVEL DO RISCO'!$B$4:$F$7,3,FALSE),IF(W63&lt;13.54,VLOOKUP("Alto",'NÍVEL DO RISCO'!$B$4:$F$7,3,FALSE),VLOOKUP("Extremo",'NÍVEL DO RISCO'!$B$4:$F$7,3,FALSE)))),""))</f>
        <v/>
      </c>
      <c r="Y63" s="84"/>
      <c r="Z63" s="85" t="s">
        <v>48</v>
      </c>
      <c r="AA63" s="85" t="s">
        <v>48</v>
      </c>
      <c r="AB63" s="86" t="s">
        <v>48</v>
      </c>
      <c r="AC63" s="87"/>
      <c r="AD63" s="88"/>
      <c r="AE63" s="88"/>
      <c r="AF63" s="89"/>
      <c r="AG63" s="87"/>
      <c r="AH63" s="88"/>
      <c r="AI63" s="88"/>
      <c r="AJ63" s="89"/>
      <c r="AK63" s="87"/>
      <c r="AL63" s="88"/>
      <c r="AM63" s="88"/>
      <c r="AN63" s="89"/>
      <c r="AO63" s="87"/>
      <c r="AP63" s="88"/>
      <c r="AQ63" s="88"/>
      <c r="AR63" s="89"/>
      <c r="AS63" s="87"/>
      <c r="AT63" s="88"/>
      <c r="AU63" s="88"/>
      <c r="AV63" s="89"/>
      <c r="AW63" s="87"/>
      <c r="AX63" s="88"/>
      <c r="AY63" s="88"/>
      <c r="AZ63" s="89"/>
      <c r="BA63" s="87"/>
      <c r="BB63" s="88"/>
      <c r="BC63" s="88"/>
      <c r="BD63" s="89"/>
      <c r="BE63" s="87"/>
      <c r="BF63" s="88"/>
      <c r="BG63" s="88"/>
      <c r="BH63" s="89"/>
      <c r="BI63" s="87"/>
      <c r="BJ63" s="88"/>
      <c r="BK63" s="88"/>
      <c r="BL63" s="89"/>
      <c r="BM63" s="87"/>
      <c r="BN63" s="88"/>
      <c r="BO63" s="88"/>
      <c r="BP63" s="89"/>
      <c r="BQ63" s="87"/>
      <c r="BR63" s="88"/>
      <c r="BS63" s="88"/>
      <c r="BT63" s="89"/>
      <c r="BU63" s="87"/>
      <c r="BV63" s="88"/>
      <c r="BW63" s="88"/>
      <c r="BX63" s="89"/>
      <c r="BY63" s="87"/>
      <c r="BZ63" s="88"/>
      <c r="CA63" s="88"/>
      <c r="CB63" s="89"/>
      <c r="CC63" s="87"/>
      <c r="CD63" s="88"/>
      <c r="CE63" s="88"/>
      <c r="CF63" s="89"/>
      <c r="CG63" s="87"/>
      <c r="CH63" s="88"/>
      <c r="CI63" s="88"/>
      <c r="CJ63" s="89"/>
      <c r="CK63" s="87"/>
      <c r="CL63" s="88"/>
      <c r="CM63" s="88"/>
      <c r="CN63" s="89"/>
    </row>
    <row r="64" spans="1:92" s="35" customFormat="1" ht="60" x14ac:dyDescent="0.25">
      <c r="A64" s="63"/>
      <c r="B64" s="64"/>
      <c r="C64" s="64"/>
      <c r="D64" s="64"/>
      <c r="E64" s="65"/>
      <c r="F64" s="66"/>
      <c r="G64" s="142" t="s">
        <v>163</v>
      </c>
      <c r="H64" s="67"/>
      <c r="I64" s="68"/>
      <c r="J64" s="107" t="str">
        <f t="shared" si="2"/>
        <v/>
      </c>
      <c r="K64" s="69"/>
      <c r="L64" s="70" t="s">
        <v>108</v>
      </c>
      <c r="M64" s="111">
        <f>IFERROR(VLOOKUP(L64,'EFICÁCIA DO CONTROLE'!$B$3:$D$7,3,FALSE),"")</f>
        <v>1</v>
      </c>
      <c r="N64" s="69"/>
      <c r="O64" s="70" t="s">
        <v>108</v>
      </c>
      <c r="P64" s="102">
        <f>IFERROR(VLOOKUP(O64,'EFICÁCIA DO CONTROLE'!$B$3:$D$7,3,FALSE),"")</f>
        <v>1</v>
      </c>
      <c r="Q64" s="96"/>
      <c r="R64" s="70" t="s">
        <v>108</v>
      </c>
      <c r="S64" s="111">
        <f>IFERROR(VLOOKUP(R64,'EFICÁCIA DO CONTROLE'!$B$3:$D$7,3,FALSE),"")</f>
        <v>1</v>
      </c>
      <c r="T64" s="69"/>
      <c r="U64" s="70" t="s">
        <v>108</v>
      </c>
      <c r="V64" s="102">
        <f>IFERROR(VLOOKUP(U64,'EFICÁCIA DO CONTROLE'!$B$3:$D$7,3,FALSE),"")</f>
        <v>1</v>
      </c>
      <c r="W64" s="127" t="str">
        <f t="shared" si="1"/>
        <v/>
      </c>
      <c r="X64" s="93" t="str">
        <f>IF(G64="Positivo","Explorar a oportunidade se conveniente",IF(ISNUMBER(W64),IF(W64&lt;2.54,VLOOKUP("Baixo",'NÍVEL DO RISCO'!$B$4:$F$7,3,FALSE),IF(W64&lt;7.54,VLOOKUP("Médio",'NÍVEL DO RISCO'!$B$4:$F$7,3,FALSE),IF(W64&lt;13.54,VLOOKUP("Alto",'NÍVEL DO RISCO'!$B$4:$F$7,3,FALSE),VLOOKUP("Extremo",'NÍVEL DO RISCO'!$B$4:$F$7,3,FALSE)))),""))</f>
        <v/>
      </c>
      <c r="Y64" s="71"/>
      <c r="Z64" s="72" t="s">
        <v>48</v>
      </c>
      <c r="AA64" s="72" t="s">
        <v>48</v>
      </c>
      <c r="AB64" s="73" t="s">
        <v>48</v>
      </c>
      <c r="AC64" s="74"/>
      <c r="AD64" s="75"/>
      <c r="AE64" s="75"/>
      <c r="AF64" s="76"/>
      <c r="AG64" s="74"/>
      <c r="AH64" s="75"/>
      <c r="AI64" s="75"/>
      <c r="AJ64" s="76"/>
      <c r="AK64" s="74"/>
      <c r="AL64" s="75"/>
      <c r="AM64" s="75"/>
      <c r="AN64" s="76"/>
      <c r="AO64" s="74"/>
      <c r="AP64" s="75"/>
      <c r="AQ64" s="75"/>
      <c r="AR64" s="76"/>
      <c r="AS64" s="74"/>
      <c r="AT64" s="75"/>
      <c r="AU64" s="75"/>
      <c r="AV64" s="76"/>
      <c r="AW64" s="74"/>
      <c r="AX64" s="75"/>
      <c r="AY64" s="75"/>
      <c r="AZ64" s="76"/>
      <c r="BA64" s="74"/>
      <c r="BB64" s="75"/>
      <c r="BC64" s="75"/>
      <c r="BD64" s="76"/>
      <c r="BE64" s="74"/>
      <c r="BF64" s="75"/>
      <c r="BG64" s="75"/>
      <c r="BH64" s="76"/>
      <c r="BI64" s="74"/>
      <c r="BJ64" s="75"/>
      <c r="BK64" s="75"/>
      <c r="BL64" s="76"/>
      <c r="BM64" s="74"/>
      <c r="BN64" s="75"/>
      <c r="BO64" s="75"/>
      <c r="BP64" s="76"/>
      <c r="BQ64" s="74"/>
      <c r="BR64" s="75"/>
      <c r="BS64" s="75"/>
      <c r="BT64" s="76"/>
      <c r="BU64" s="74"/>
      <c r="BV64" s="75"/>
      <c r="BW64" s="75"/>
      <c r="BX64" s="76"/>
      <c r="BY64" s="74"/>
      <c r="BZ64" s="75"/>
      <c r="CA64" s="75"/>
      <c r="CB64" s="76"/>
      <c r="CC64" s="74"/>
      <c r="CD64" s="75"/>
      <c r="CE64" s="75"/>
      <c r="CF64" s="76"/>
      <c r="CG64" s="74"/>
      <c r="CH64" s="75"/>
      <c r="CI64" s="75"/>
      <c r="CJ64" s="76"/>
      <c r="CK64" s="74"/>
      <c r="CL64" s="75"/>
      <c r="CM64" s="75"/>
      <c r="CN64" s="76"/>
    </row>
    <row r="65" spans="1:92" s="35" customFormat="1" ht="60" x14ac:dyDescent="0.25">
      <c r="A65" s="77"/>
      <c r="B65" s="78"/>
      <c r="C65" s="78"/>
      <c r="D65" s="78"/>
      <c r="E65" s="79"/>
      <c r="F65" s="80"/>
      <c r="G65" s="143" t="s">
        <v>163</v>
      </c>
      <c r="H65" s="81"/>
      <c r="I65" s="82"/>
      <c r="J65" s="108" t="str">
        <f t="shared" si="2"/>
        <v/>
      </c>
      <c r="K65" s="83"/>
      <c r="L65" s="50" t="s">
        <v>108</v>
      </c>
      <c r="M65" s="105">
        <f>IFERROR(VLOOKUP(L65,'EFICÁCIA DO CONTROLE'!$B$3:$D$7,3,FALSE),"")</f>
        <v>1</v>
      </c>
      <c r="N65" s="83"/>
      <c r="O65" s="50" t="s">
        <v>108</v>
      </c>
      <c r="P65" s="101">
        <f>IFERROR(VLOOKUP(O65,'EFICÁCIA DO CONTROLE'!$B$3:$D$7,3,FALSE),"")</f>
        <v>1</v>
      </c>
      <c r="Q65" s="97"/>
      <c r="R65" s="50" t="s">
        <v>108</v>
      </c>
      <c r="S65" s="105">
        <f>IFERROR(VLOOKUP(R65,'EFICÁCIA DO CONTROLE'!$B$3:$D$7,3,FALSE),"")</f>
        <v>1</v>
      </c>
      <c r="T65" s="83"/>
      <c r="U65" s="50" t="s">
        <v>108</v>
      </c>
      <c r="V65" s="101">
        <f>IFERROR(VLOOKUP(U65,'EFICÁCIA DO CONTROLE'!$B$3:$D$7,3,FALSE),"")</f>
        <v>1</v>
      </c>
      <c r="W65" s="128" t="str">
        <f t="shared" si="1"/>
        <v/>
      </c>
      <c r="X65" s="94" t="str">
        <f>IF(G65="Positivo","Explorar a oportunidade se conveniente",IF(ISNUMBER(W65),IF(W65&lt;2.54,VLOOKUP("Baixo",'NÍVEL DO RISCO'!$B$4:$F$7,3,FALSE),IF(W65&lt;7.54,VLOOKUP("Médio",'NÍVEL DO RISCO'!$B$4:$F$7,3,FALSE),IF(W65&lt;13.54,VLOOKUP("Alto",'NÍVEL DO RISCO'!$B$4:$F$7,3,FALSE),VLOOKUP("Extremo",'NÍVEL DO RISCO'!$B$4:$F$7,3,FALSE)))),""))</f>
        <v/>
      </c>
      <c r="Y65" s="84"/>
      <c r="Z65" s="85" t="s">
        <v>48</v>
      </c>
      <c r="AA65" s="85" t="s">
        <v>48</v>
      </c>
      <c r="AB65" s="86" t="s">
        <v>48</v>
      </c>
      <c r="AC65" s="87"/>
      <c r="AD65" s="88"/>
      <c r="AE65" s="88"/>
      <c r="AF65" s="89"/>
      <c r="AG65" s="87"/>
      <c r="AH65" s="88"/>
      <c r="AI65" s="88"/>
      <c r="AJ65" s="89"/>
      <c r="AK65" s="87"/>
      <c r="AL65" s="88"/>
      <c r="AM65" s="88"/>
      <c r="AN65" s="89"/>
      <c r="AO65" s="87"/>
      <c r="AP65" s="88"/>
      <c r="AQ65" s="88"/>
      <c r="AR65" s="89"/>
      <c r="AS65" s="87"/>
      <c r="AT65" s="88"/>
      <c r="AU65" s="88"/>
      <c r="AV65" s="89"/>
      <c r="AW65" s="87"/>
      <c r="AX65" s="88"/>
      <c r="AY65" s="88"/>
      <c r="AZ65" s="89"/>
      <c r="BA65" s="87"/>
      <c r="BB65" s="88"/>
      <c r="BC65" s="88"/>
      <c r="BD65" s="89"/>
      <c r="BE65" s="87"/>
      <c r="BF65" s="88"/>
      <c r="BG65" s="88"/>
      <c r="BH65" s="89"/>
      <c r="BI65" s="87"/>
      <c r="BJ65" s="88"/>
      <c r="BK65" s="88"/>
      <c r="BL65" s="89"/>
      <c r="BM65" s="87"/>
      <c r="BN65" s="88"/>
      <c r="BO65" s="88"/>
      <c r="BP65" s="89"/>
      <c r="BQ65" s="87"/>
      <c r="BR65" s="88"/>
      <c r="BS65" s="88"/>
      <c r="BT65" s="89"/>
      <c r="BU65" s="87"/>
      <c r="BV65" s="88"/>
      <c r="BW65" s="88"/>
      <c r="BX65" s="89"/>
      <c r="BY65" s="87"/>
      <c r="BZ65" s="88"/>
      <c r="CA65" s="88"/>
      <c r="CB65" s="89"/>
      <c r="CC65" s="87"/>
      <c r="CD65" s="88"/>
      <c r="CE65" s="88"/>
      <c r="CF65" s="89"/>
      <c r="CG65" s="87"/>
      <c r="CH65" s="88"/>
      <c r="CI65" s="88"/>
      <c r="CJ65" s="89"/>
      <c r="CK65" s="87"/>
      <c r="CL65" s="88"/>
      <c r="CM65" s="88"/>
      <c r="CN65" s="89"/>
    </row>
    <row r="66" spans="1:92" s="35" customFormat="1" ht="60" x14ac:dyDescent="0.25">
      <c r="A66" s="63"/>
      <c r="B66" s="64"/>
      <c r="C66" s="64"/>
      <c r="D66" s="64"/>
      <c r="E66" s="65"/>
      <c r="F66" s="66"/>
      <c r="G66" s="142" t="s">
        <v>163</v>
      </c>
      <c r="H66" s="67"/>
      <c r="I66" s="68"/>
      <c r="J66" s="107" t="str">
        <f t="shared" si="2"/>
        <v/>
      </c>
      <c r="K66" s="69"/>
      <c r="L66" s="70" t="s">
        <v>108</v>
      </c>
      <c r="M66" s="111">
        <f>IFERROR(VLOOKUP(L66,'EFICÁCIA DO CONTROLE'!$B$3:$D$7,3,FALSE),"")</f>
        <v>1</v>
      </c>
      <c r="N66" s="69"/>
      <c r="O66" s="70" t="s">
        <v>108</v>
      </c>
      <c r="P66" s="102">
        <f>IFERROR(VLOOKUP(O66,'EFICÁCIA DO CONTROLE'!$B$3:$D$7,3,FALSE),"")</f>
        <v>1</v>
      </c>
      <c r="Q66" s="96"/>
      <c r="R66" s="70" t="s">
        <v>108</v>
      </c>
      <c r="S66" s="111">
        <f>IFERROR(VLOOKUP(R66,'EFICÁCIA DO CONTROLE'!$B$3:$D$7,3,FALSE),"")</f>
        <v>1</v>
      </c>
      <c r="T66" s="69"/>
      <c r="U66" s="70" t="s">
        <v>108</v>
      </c>
      <c r="V66" s="102">
        <f>IFERROR(VLOOKUP(U66,'EFICÁCIA DO CONTROLE'!$B$3:$D$7,3,FALSE),"")</f>
        <v>1</v>
      </c>
      <c r="W66" s="127" t="str">
        <f t="shared" si="1"/>
        <v/>
      </c>
      <c r="X66" s="93" t="str">
        <f>IF(G66="Positivo","Explorar a oportunidade se conveniente",IF(ISNUMBER(W66),IF(W66&lt;2.54,VLOOKUP("Baixo",'NÍVEL DO RISCO'!$B$4:$F$7,3,FALSE),IF(W66&lt;7.54,VLOOKUP("Médio",'NÍVEL DO RISCO'!$B$4:$F$7,3,FALSE),IF(W66&lt;13.54,VLOOKUP("Alto",'NÍVEL DO RISCO'!$B$4:$F$7,3,FALSE),VLOOKUP("Extremo",'NÍVEL DO RISCO'!$B$4:$F$7,3,FALSE)))),""))</f>
        <v/>
      </c>
      <c r="Y66" s="71"/>
      <c r="Z66" s="72" t="s">
        <v>48</v>
      </c>
      <c r="AA66" s="72" t="s">
        <v>48</v>
      </c>
      <c r="AB66" s="73" t="s">
        <v>48</v>
      </c>
      <c r="AC66" s="74"/>
      <c r="AD66" s="75"/>
      <c r="AE66" s="75"/>
      <c r="AF66" s="76"/>
      <c r="AG66" s="74"/>
      <c r="AH66" s="75"/>
      <c r="AI66" s="75"/>
      <c r="AJ66" s="76"/>
      <c r="AK66" s="74"/>
      <c r="AL66" s="75"/>
      <c r="AM66" s="75"/>
      <c r="AN66" s="76"/>
      <c r="AO66" s="74"/>
      <c r="AP66" s="75"/>
      <c r="AQ66" s="75"/>
      <c r="AR66" s="76"/>
      <c r="AS66" s="74"/>
      <c r="AT66" s="75"/>
      <c r="AU66" s="75"/>
      <c r="AV66" s="76"/>
      <c r="AW66" s="74"/>
      <c r="AX66" s="75"/>
      <c r="AY66" s="75"/>
      <c r="AZ66" s="76"/>
      <c r="BA66" s="74"/>
      <c r="BB66" s="75"/>
      <c r="BC66" s="75"/>
      <c r="BD66" s="76"/>
      <c r="BE66" s="74"/>
      <c r="BF66" s="75"/>
      <c r="BG66" s="75"/>
      <c r="BH66" s="76"/>
      <c r="BI66" s="74"/>
      <c r="BJ66" s="75"/>
      <c r="BK66" s="75"/>
      <c r="BL66" s="76"/>
      <c r="BM66" s="74"/>
      <c r="BN66" s="75"/>
      <c r="BO66" s="75"/>
      <c r="BP66" s="76"/>
      <c r="BQ66" s="74"/>
      <c r="BR66" s="75"/>
      <c r="BS66" s="75"/>
      <c r="BT66" s="76"/>
      <c r="BU66" s="74"/>
      <c r="BV66" s="75"/>
      <c r="BW66" s="75"/>
      <c r="BX66" s="76"/>
      <c r="BY66" s="74"/>
      <c r="BZ66" s="75"/>
      <c r="CA66" s="75"/>
      <c r="CB66" s="76"/>
      <c r="CC66" s="74"/>
      <c r="CD66" s="75"/>
      <c r="CE66" s="75"/>
      <c r="CF66" s="76"/>
      <c r="CG66" s="74"/>
      <c r="CH66" s="75"/>
      <c r="CI66" s="75"/>
      <c r="CJ66" s="76"/>
      <c r="CK66" s="74"/>
      <c r="CL66" s="75"/>
      <c r="CM66" s="75"/>
      <c r="CN66" s="76"/>
    </row>
    <row r="67" spans="1:92" s="35" customFormat="1" ht="60" x14ac:dyDescent="0.25">
      <c r="A67" s="77"/>
      <c r="B67" s="78"/>
      <c r="C67" s="78"/>
      <c r="D67" s="78"/>
      <c r="E67" s="79"/>
      <c r="F67" s="80"/>
      <c r="G67" s="143" t="s">
        <v>163</v>
      </c>
      <c r="H67" s="81"/>
      <c r="I67" s="82"/>
      <c r="J67" s="108" t="str">
        <f t="shared" si="2"/>
        <v/>
      </c>
      <c r="K67" s="83"/>
      <c r="L67" s="50" t="s">
        <v>108</v>
      </c>
      <c r="M67" s="105">
        <f>IFERROR(VLOOKUP(L67,'EFICÁCIA DO CONTROLE'!$B$3:$D$7,3,FALSE),"")</f>
        <v>1</v>
      </c>
      <c r="N67" s="83"/>
      <c r="O67" s="50" t="s">
        <v>108</v>
      </c>
      <c r="P67" s="101">
        <f>IFERROR(VLOOKUP(O67,'EFICÁCIA DO CONTROLE'!$B$3:$D$7,3,FALSE),"")</f>
        <v>1</v>
      </c>
      <c r="Q67" s="97"/>
      <c r="R67" s="50" t="s">
        <v>108</v>
      </c>
      <c r="S67" s="105">
        <f>IFERROR(VLOOKUP(R67,'EFICÁCIA DO CONTROLE'!$B$3:$D$7,3,FALSE),"")</f>
        <v>1</v>
      </c>
      <c r="T67" s="83"/>
      <c r="U67" s="50" t="s">
        <v>108</v>
      </c>
      <c r="V67" s="101">
        <f>IFERROR(VLOOKUP(U67,'EFICÁCIA DO CONTROLE'!$B$3:$D$7,3,FALSE),"")</f>
        <v>1</v>
      </c>
      <c r="W67" s="128" t="str">
        <f t="shared" si="1"/>
        <v/>
      </c>
      <c r="X67" s="94" t="str">
        <f>IF(G67="Positivo","Explorar a oportunidade se conveniente",IF(ISNUMBER(W67),IF(W67&lt;2.54,VLOOKUP("Baixo",'NÍVEL DO RISCO'!$B$4:$F$7,3,FALSE),IF(W67&lt;7.54,VLOOKUP("Médio",'NÍVEL DO RISCO'!$B$4:$F$7,3,FALSE),IF(W67&lt;13.54,VLOOKUP("Alto",'NÍVEL DO RISCO'!$B$4:$F$7,3,FALSE),VLOOKUP("Extremo",'NÍVEL DO RISCO'!$B$4:$F$7,3,FALSE)))),""))</f>
        <v/>
      </c>
      <c r="Y67" s="84"/>
      <c r="Z67" s="85" t="s">
        <v>48</v>
      </c>
      <c r="AA67" s="85" t="s">
        <v>48</v>
      </c>
      <c r="AB67" s="86" t="s">
        <v>48</v>
      </c>
      <c r="AC67" s="87"/>
      <c r="AD67" s="88"/>
      <c r="AE67" s="88"/>
      <c r="AF67" s="89"/>
      <c r="AG67" s="87"/>
      <c r="AH67" s="88"/>
      <c r="AI67" s="88"/>
      <c r="AJ67" s="89"/>
      <c r="AK67" s="87"/>
      <c r="AL67" s="88"/>
      <c r="AM67" s="88"/>
      <c r="AN67" s="89"/>
      <c r="AO67" s="87"/>
      <c r="AP67" s="88"/>
      <c r="AQ67" s="88"/>
      <c r="AR67" s="89"/>
      <c r="AS67" s="87"/>
      <c r="AT67" s="88"/>
      <c r="AU67" s="88"/>
      <c r="AV67" s="89"/>
      <c r="AW67" s="87"/>
      <c r="AX67" s="88"/>
      <c r="AY67" s="88"/>
      <c r="AZ67" s="89"/>
      <c r="BA67" s="87"/>
      <c r="BB67" s="88"/>
      <c r="BC67" s="88"/>
      <c r="BD67" s="89"/>
      <c r="BE67" s="87"/>
      <c r="BF67" s="88"/>
      <c r="BG67" s="88"/>
      <c r="BH67" s="89"/>
      <c r="BI67" s="87"/>
      <c r="BJ67" s="88"/>
      <c r="BK67" s="88"/>
      <c r="BL67" s="89"/>
      <c r="BM67" s="87"/>
      <c r="BN67" s="88"/>
      <c r="BO67" s="88"/>
      <c r="BP67" s="89"/>
      <c r="BQ67" s="87"/>
      <c r="BR67" s="88"/>
      <c r="BS67" s="88"/>
      <c r="BT67" s="89"/>
      <c r="BU67" s="87"/>
      <c r="BV67" s="88"/>
      <c r="BW67" s="88"/>
      <c r="BX67" s="89"/>
      <c r="BY67" s="87"/>
      <c r="BZ67" s="88"/>
      <c r="CA67" s="88"/>
      <c r="CB67" s="89"/>
      <c r="CC67" s="87"/>
      <c r="CD67" s="88"/>
      <c r="CE67" s="88"/>
      <c r="CF67" s="89"/>
      <c r="CG67" s="87"/>
      <c r="CH67" s="88"/>
      <c r="CI67" s="88"/>
      <c r="CJ67" s="89"/>
      <c r="CK67" s="87"/>
      <c r="CL67" s="88"/>
      <c r="CM67" s="88"/>
      <c r="CN67" s="89"/>
    </row>
    <row r="68" spans="1:92" s="35" customFormat="1" ht="60" x14ac:dyDescent="0.25">
      <c r="A68" s="63"/>
      <c r="B68" s="64"/>
      <c r="C68" s="64"/>
      <c r="D68" s="64"/>
      <c r="E68" s="65"/>
      <c r="F68" s="66"/>
      <c r="G68" s="142" t="s">
        <v>163</v>
      </c>
      <c r="H68" s="67"/>
      <c r="I68" s="68"/>
      <c r="J68" s="107" t="str">
        <f t="shared" si="2"/>
        <v/>
      </c>
      <c r="K68" s="69"/>
      <c r="L68" s="70" t="s">
        <v>108</v>
      </c>
      <c r="M68" s="111">
        <f>IFERROR(VLOOKUP(L68,'EFICÁCIA DO CONTROLE'!$B$3:$D$7,3,FALSE),"")</f>
        <v>1</v>
      </c>
      <c r="N68" s="69"/>
      <c r="O68" s="70" t="s">
        <v>108</v>
      </c>
      <c r="P68" s="102">
        <f>IFERROR(VLOOKUP(O68,'EFICÁCIA DO CONTROLE'!$B$3:$D$7,3,FALSE),"")</f>
        <v>1</v>
      </c>
      <c r="Q68" s="96"/>
      <c r="R68" s="70" t="s">
        <v>108</v>
      </c>
      <c r="S68" s="111">
        <f>IFERROR(VLOOKUP(R68,'EFICÁCIA DO CONTROLE'!$B$3:$D$7,3,FALSE),"")</f>
        <v>1</v>
      </c>
      <c r="T68" s="69"/>
      <c r="U68" s="70" t="s">
        <v>108</v>
      </c>
      <c r="V68" s="102">
        <f>IFERROR(VLOOKUP(U68,'EFICÁCIA DO CONTROLE'!$B$3:$D$7,3,FALSE),"")</f>
        <v>1</v>
      </c>
      <c r="W68" s="127" t="str">
        <f t="shared" si="1"/>
        <v/>
      </c>
      <c r="X68" s="93" t="str">
        <f>IF(G68="Positivo","Explorar a oportunidade se conveniente",IF(ISNUMBER(W68),IF(W68&lt;2.54,VLOOKUP("Baixo",'NÍVEL DO RISCO'!$B$4:$F$7,3,FALSE),IF(W68&lt;7.54,VLOOKUP("Médio",'NÍVEL DO RISCO'!$B$4:$F$7,3,FALSE),IF(W68&lt;13.54,VLOOKUP("Alto",'NÍVEL DO RISCO'!$B$4:$F$7,3,FALSE),VLOOKUP("Extremo",'NÍVEL DO RISCO'!$B$4:$F$7,3,FALSE)))),""))</f>
        <v/>
      </c>
      <c r="Y68" s="71"/>
      <c r="Z68" s="72" t="s">
        <v>48</v>
      </c>
      <c r="AA68" s="72" t="s">
        <v>48</v>
      </c>
      <c r="AB68" s="73" t="s">
        <v>48</v>
      </c>
      <c r="AC68" s="74"/>
      <c r="AD68" s="75"/>
      <c r="AE68" s="75"/>
      <c r="AF68" s="76"/>
      <c r="AG68" s="74"/>
      <c r="AH68" s="75"/>
      <c r="AI68" s="75"/>
      <c r="AJ68" s="76"/>
      <c r="AK68" s="74"/>
      <c r="AL68" s="75"/>
      <c r="AM68" s="75"/>
      <c r="AN68" s="76"/>
      <c r="AO68" s="74"/>
      <c r="AP68" s="75"/>
      <c r="AQ68" s="75"/>
      <c r="AR68" s="76"/>
      <c r="AS68" s="74"/>
      <c r="AT68" s="75"/>
      <c r="AU68" s="75"/>
      <c r="AV68" s="76"/>
      <c r="AW68" s="74"/>
      <c r="AX68" s="75"/>
      <c r="AY68" s="75"/>
      <c r="AZ68" s="76"/>
      <c r="BA68" s="74"/>
      <c r="BB68" s="75"/>
      <c r="BC68" s="75"/>
      <c r="BD68" s="76"/>
      <c r="BE68" s="74"/>
      <c r="BF68" s="75"/>
      <c r="BG68" s="75"/>
      <c r="BH68" s="76"/>
      <c r="BI68" s="74"/>
      <c r="BJ68" s="75"/>
      <c r="BK68" s="75"/>
      <c r="BL68" s="76"/>
      <c r="BM68" s="74"/>
      <c r="BN68" s="75"/>
      <c r="BO68" s="75"/>
      <c r="BP68" s="76"/>
      <c r="BQ68" s="74"/>
      <c r="BR68" s="75"/>
      <c r="BS68" s="75"/>
      <c r="BT68" s="76"/>
      <c r="BU68" s="74"/>
      <c r="BV68" s="75"/>
      <c r="BW68" s="75"/>
      <c r="BX68" s="76"/>
      <c r="BY68" s="74"/>
      <c r="BZ68" s="75"/>
      <c r="CA68" s="75"/>
      <c r="CB68" s="76"/>
      <c r="CC68" s="74"/>
      <c r="CD68" s="75"/>
      <c r="CE68" s="75"/>
      <c r="CF68" s="76"/>
      <c r="CG68" s="74"/>
      <c r="CH68" s="75"/>
      <c r="CI68" s="75"/>
      <c r="CJ68" s="76"/>
      <c r="CK68" s="74"/>
      <c r="CL68" s="75"/>
      <c r="CM68" s="75"/>
      <c r="CN68" s="76"/>
    </row>
    <row r="69" spans="1:92" s="35" customFormat="1" ht="60" x14ac:dyDescent="0.25">
      <c r="A69" s="77"/>
      <c r="B69" s="78"/>
      <c r="C69" s="78"/>
      <c r="D69" s="78"/>
      <c r="E69" s="79"/>
      <c r="F69" s="80"/>
      <c r="G69" s="143" t="s">
        <v>163</v>
      </c>
      <c r="H69" s="81"/>
      <c r="I69" s="82"/>
      <c r="J69" s="108" t="str">
        <f t="shared" si="2"/>
        <v/>
      </c>
      <c r="K69" s="83"/>
      <c r="L69" s="50" t="s">
        <v>108</v>
      </c>
      <c r="M69" s="105">
        <f>IFERROR(VLOOKUP(L69,'EFICÁCIA DO CONTROLE'!$B$3:$D$7,3,FALSE),"")</f>
        <v>1</v>
      </c>
      <c r="N69" s="83"/>
      <c r="O69" s="50" t="s">
        <v>108</v>
      </c>
      <c r="P69" s="101">
        <f>IFERROR(VLOOKUP(O69,'EFICÁCIA DO CONTROLE'!$B$3:$D$7,3,FALSE),"")</f>
        <v>1</v>
      </c>
      <c r="Q69" s="97"/>
      <c r="R69" s="50" t="s">
        <v>108</v>
      </c>
      <c r="S69" s="105">
        <f>IFERROR(VLOOKUP(R69,'EFICÁCIA DO CONTROLE'!$B$3:$D$7,3,FALSE),"")</f>
        <v>1</v>
      </c>
      <c r="T69" s="83"/>
      <c r="U69" s="50" t="s">
        <v>108</v>
      </c>
      <c r="V69" s="101">
        <f>IFERROR(VLOOKUP(U69,'EFICÁCIA DO CONTROLE'!$B$3:$D$7,3,FALSE),"")</f>
        <v>1</v>
      </c>
      <c r="W69" s="128" t="str">
        <f t="shared" si="1"/>
        <v/>
      </c>
      <c r="X69" s="94" t="str">
        <f>IF(G69="Positivo","Explorar a oportunidade se conveniente",IF(ISNUMBER(W69),IF(W69&lt;2.54,VLOOKUP("Baixo",'NÍVEL DO RISCO'!$B$4:$F$7,3,FALSE),IF(W69&lt;7.54,VLOOKUP("Médio",'NÍVEL DO RISCO'!$B$4:$F$7,3,FALSE),IF(W69&lt;13.54,VLOOKUP("Alto",'NÍVEL DO RISCO'!$B$4:$F$7,3,FALSE),VLOOKUP("Extremo",'NÍVEL DO RISCO'!$B$4:$F$7,3,FALSE)))),""))</f>
        <v/>
      </c>
      <c r="Y69" s="84"/>
      <c r="Z69" s="85" t="s">
        <v>48</v>
      </c>
      <c r="AA69" s="85" t="s">
        <v>48</v>
      </c>
      <c r="AB69" s="86" t="s">
        <v>48</v>
      </c>
      <c r="AC69" s="87"/>
      <c r="AD69" s="88"/>
      <c r="AE69" s="88"/>
      <c r="AF69" s="89"/>
      <c r="AG69" s="87"/>
      <c r="AH69" s="88"/>
      <c r="AI69" s="88"/>
      <c r="AJ69" s="89"/>
      <c r="AK69" s="87"/>
      <c r="AL69" s="88"/>
      <c r="AM69" s="88"/>
      <c r="AN69" s="89"/>
      <c r="AO69" s="87"/>
      <c r="AP69" s="88"/>
      <c r="AQ69" s="88"/>
      <c r="AR69" s="89"/>
      <c r="AS69" s="87"/>
      <c r="AT69" s="88"/>
      <c r="AU69" s="88"/>
      <c r="AV69" s="89"/>
      <c r="AW69" s="87"/>
      <c r="AX69" s="88"/>
      <c r="AY69" s="88"/>
      <c r="AZ69" s="89"/>
      <c r="BA69" s="87"/>
      <c r="BB69" s="88"/>
      <c r="BC69" s="88"/>
      <c r="BD69" s="89"/>
      <c r="BE69" s="87"/>
      <c r="BF69" s="88"/>
      <c r="BG69" s="88"/>
      <c r="BH69" s="89"/>
      <c r="BI69" s="87"/>
      <c r="BJ69" s="88"/>
      <c r="BK69" s="88"/>
      <c r="BL69" s="89"/>
      <c r="BM69" s="87"/>
      <c r="BN69" s="88"/>
      <c r="BO69" s="88"/>
      <c r="BP69" s="89"/>
      <c r="BQ69" s="87"/>
      <c r="BR69" s="88"/>
      <c r="BS69" s="88"/>
      <c r="BT69" s="89"/>
      <c r="BU69" s="87"/>
      <c r="BV69" s="88"/>
      <c r="BW69" s="88"/>
      <c r="BX69" s="89"/>
      <c r="BY69" s="87"/>
      <c r="BZ69" s="88"/>
      <c r="CA69" s="88"/>
      <c r="CB69" s="89"/>
      <c r="CC69" s="87"/>
      <c r="CD69" s="88"/>
      <c r="CE69" s="88"/>
      <c r="CF69" s="89"/>
      <c r="CG69" s="87"/>
      <c r="CH69" s="88"/>
      <c r="CI69" s="88"/>
      <c r="CJ69" s="89"/>
      <c r="CK69" s="87"/>
      <c r="CL69" s="88"/>
      <c r="CM69" s="88"/>
      <c r="CN69" s="89"/>
    </row>
    <row r="70" spans="1:92" s="35" customFormat="1" ht="60" x14ac:dyDescent="0.25">
      <c r="A70" s="63"/>
      <c r="B70" s="64"/>
      <c r="C70" s="64"/>
      <c r="D70" s="64"/>
      <c r="E70" s="65"/>
      <c r="F70" s="66"/>
      <c r="G70" s="142" t="s">
        <v>163</v>
      </c>
      <c r="H70" s="67"/>
      <c r="I70" s="68"/>
      <c r="J70" s="107" t="str">
        <f t="shared" si="2"/>
        <v/>
      </c>
      <c r="K70" s="69"/>
      <c r="L70" s="70" t="s">
        <v>108</v>
      </c>
      <c r="M70" s="111">
        <f>IFERROR(VLOOKUP(L70,'EFICÁCIA DO CONTROLE'!$B$3:$D$7,3,FALSE),"")</f>
        <v>1</v>
      </c>
      <c r="N70" s="69"/>
      <c r="O70" s="70" t="s">
        <v>108</v>
      </c>
      <c r="P70" s="102">
        <f>IFERROR(VLOOKUP(O70,'EFICÁCIA DO CONTROLE'!$B$3:$D$7,3,FALSE),"")</f>
        <v>1</v>
      </c>
      <c r="Q70" s="96"/>
      <c r="R70" s="70" t="s">
        <v>108</v>
      </c>
      <c r="S70" s="111">
        <f>IFERROR(VLOOKUP(R70,'EFICÁCIA DO CONTROLE'!$B$3:$D$7,3,FALSE),"")</f>
        <v>1</v>
      </c>
      <c r="T70" s="69"/>
      <c r="U70" s="70" t="s">
        <v>108</v>
      </c>
      <c r="V70" s="102">
        <f>IFERROR(VLOOKUP(U70,'EFICÁCIA DO CONTROLE'!$B$3:$D$7,3,FALSE),"")</f>
        <v>1</v>
      </c>
      <c r="W70" s="127" t="str">
        <f t="shared" si="1"/>
        <v/>
      </c>
      <c r="X70" s="93" t="str">
        <f>IF(G70="Positivo","Explorar a oportunidade se conveniente",IF(ISNUMBER(W70),IF(W70&lt;2.54,VLOOKUP("Baixo",'NÍVEL DO RISCO'!$B$4:$F$7,3,FALSE),IF(W70&lt;7.54,VLOOKUP("Médio",'NÍVEL DO RISCO'!$B$4:$F$7,3,FALSE),IF(W70&lt;13.54,VLOOKUP("Alto",'NÍVEL DO RISCO'!$B$4:$F$7,3,FALSE),VLOOKUP("Extremo",'NÍVEL DO RISCO'!$B$4:$F$7,3,FALSE)))),""))</f>
        <v/>
      </c>
      <c r="Y70" s="71"/>
      <c r="Z70" s="72" t="s">
        <v>48</v>
      </c>
      <c r="AA70" s="72" t="s">
        <v>48</v>
      </c>
      <c r="AB70" s="73" t="s">
        <v>48</v>
      </c>
      <c r="AC70" s="74"/>
      <c r="AD70" s="75"/>
      <c r="AE70" s="75"/>
      <c r="AF70" s="76"/>
      <c r="AG70" s="74"/>
      <c r="AH70" s="75"/>
      <c r="AI70" s="75"/>
      <c r="AJ70" s="76"/>
      <c r="AK70" s="74"/>
      <c r="AL70" s="75"/>
      <c r="AM70" s="75"/>
      <c r="AN70" s="76"/>
      <c r="AO70" s="74"/>
      <c r="AP70" s="75"/>
      <c r="AQ70" s="75"/>
      <c r="AR70" s="76"/>
      <c r="AS70" s="74"/>
      <c r="AT70" s="75"/>
      <c r="AU70" s="75"/>
      <c r="AV70" s="76"/>
      <c r="AW70" s="74"/>
      <c r="AX70" s="75"/>
      <c r="AY70" s="75"/>
      <c r="AZ70" s="76"/>
      <c r="BA70" s="74"/>
      <c r="BB70" s="75"/>
      <c r="BC70" s="75"/>
      <c r="BD70" s="76"/>
      <c r="BE70" s="74"/>
      <c r="BF70" s="75"/>
      <c r="BG70" s="75"/>
      <c r="BH70" s="76"/>
      <c r="BI70" s="74"/>
      <c r="BJ70" s="75"/>
      <c r="BK70" s="75"/>
      <c r="BL70" s="76"/>
      <c r="BM70" s="74"/>
      <c r="BN70" s="75"/>
      <c r="BO70" s="75"/>
      <c r="BP70" s="76"/>
      <c r="BQ70" s="74"/>
      <c r="BR70" s="75"/>
      <c r="BS70" s="75"/>
      <c r="BT70" s="76"/>
      <c r="BU70" s="74"/>
      <c r="BV70" s="75"/>
      <c r="BW70" s="75"/>
      <c r="BX70" s="76"/>
      <c r="BY70" s="74"/>
      <c r="BZ70" s="75"/>
      <c r="CA70" s="75"/>
      <c r="CB70" s="76"/>
      <c r="CC70" s="74"/>
      <c r="CD70" s="75"/>
      <c r="CE70" s="75"/>
      <c r="CF70" s="76"/>
      <c r="CG70" s="74"/>
      <c r="CH70" s="75"/>
      <c r="CI70" s="75"/>
      <c r="CJ70" s="76"/>
      <c r="CK70" s="74"/>
      <c r="CL70" s="75"/>
      <c r="CM70" s="75"/>
      <c r="CN70" s="76"/>
    </row>
    <row r="71" spans="1:92" s="35" customFormat="1" ht="60" x14ac:dyDescent="0.25">
      <c r="A71" s="77"/>
      <c r="B71" s="78"/>
      <c r="C71" s="78"/>
      <c r="D71" s="78"/>
      <c r="E71" s="79"/>
      <c r="F71" s="80"/>
      <c r="G71" s="143" t="s">
        <v>163</v>
      </c>
      <c r="H71" s="81"/>
      <c r="I71" s="82"/>
      <c r="J71" s="108" t="str">
        <f t="shared" ref="J71:J102" si="3">IF(OR(H71="",I71=""),"",CONCATENATE(IF((MATCH(H71,$K$190:$K$194,0)*MATCH(I71,$L$190:$L$194,0))&lt;=2,"BAIXO",IF((MATCH(H71,$K$190:$K$194,0)*MATCH(I71,$L$190:$L$194,0))&lt;=6,"MÉDIO",IF((MATCH(H71,$K$190:$K$194,0)*MATCH(I71,$L$190:$L$194,0))&lt;=12,"ALTO","EXTREMO")))," (",MATCH(H71,$K$190:$K$194,0)*MATCH(I71,$L$190:$L$194,0),")"))</f>
        <v/>
      </c>
      <c r="K71" s="83"/>
      <c r="L71" s="50" t="s">
        <v>108</v>
      </c>
      <c r="M71" s="105">
        <f>IFERROR(VLOOKUP(L71,'EFICÁCIA DO CONTROLE'!$B$3:$D$7,3,FALSE),"")</f>
        <v>1</v>
      </c>
      <c r="N71" s="83"/>
      <c r="O71" s="50" t="s">
        <v>108</v>
      </c>
      <c r="P71" s="101">
        <f>IFERROR(VLOOKUP(O71,'EFICÁCIA DO CONTROLE'!$B$3:$D$7,3,FALSE),"")</f>
        <v>1</v>
      </c>
      <c r="Q71" s="97"/>
      <c r="R71" s="50" t="s">
        <v>108</v>
      </c>
      <c r="S71" s="105">
        <f>IFERROR(VLOOKUP(R71,'EFICÁCIA DO CONTROLE'!$B$3:$D$7,3,FALSE),"")</f>
        <v>1</v>
      </c>
      <c r="T71" s="83"/>
      <c r="U71" s="50" t="s">
        <v>108</v>
      </c>
      <c r="V71" s="101">
        <f>IFERROR(VLOOKUP(U71,'EFICÁCIA DO CONTROLE'!$B$3:$D$7,3,FALSE),"")</f>
        <v>1</v>
      </c>
      <c r="W71" s="128" t="str">
        <f t="shared" si="1"/>
        <v/>
      </c>
      <c r="X71" s="94" t="str">
        <f>IF(G71="Positivo","Explorar a oportunidade se conveniente",IF(ISNUMBER(W71),IF(W71&lt;2.54,VLOOKUP("Baixo",'NÍVEL DO RISCO'!$B$4:$F$7,3,FALSE),IF(W71&lt;7.54,VLOOKUP("Médio",'NÍVEL DO RISCO'!$B$4:$F$7,3,FALSE),IF(W71&lt;13.54,VLOOKUP("Alto",'NÍVEL DO RISCO'!$B$4:$F$7,3,FALSE),VLOOKUP("Extremo",'NÍVEL DO RISCO'!$B$4:$F$7,3,FALSE)))),""))</f>
        <v/>
      </c>
      <c r="Y71" s="84"/>
      <c r="Z71" s="85" t="s">
        <v>48</v>
      </c>
      <c r="AA71" s="85" t="s">
        <v>48</v>
      </c>
      <c r="AB71" s="86" t="s">
        <v>48</v>
      </c>
      <c r="AC71" s="87"/>
      <c r="AD71" s="88"/>
      <c r="AE71" s="88"/>
      <c r="AF71" s="89"/>
      <c r="AG71" s="87"/>
      <c r="AH71" s="88"/>
      <c r="AI71" s="88"/>
      <c r="AJ71" s="89"/>
      <c r="AK71" s="87"/>
      <c r="AL71" s="88"/>
      <c r="AM71" s="88"/>
      <c r="AN71" s="89"/>
      <c r="AO71" s="87"/>
      <c r="AP71" s="88"/>
      <c r="AQ71" s="88"/>
      <c r="AR71" s="89"/>
      <c r="AS71" s="87"/>
      <c r="AT71" s="88"/>
      <c r="AU71" s="88"/>
      <c r="AV71" s="89"/>
      <c r="AW71" s="87"/>
      <c r="AX71" s="88"/>
      <c r="AY71" s="88"/>
      <c r="AZ71" s="89"/>
      <c r="BA71" s="87"/>
      <c r="BB71" s="88"/>
      <c r="BC71" s="88"/>
      <c r="BD71" s="89"/>
      <c r="BE71" s="87"/>
      <c r="BF71" s="88"/>
      <c r="BG71" s="88"/>
      <c r="BH71" s="89"/>
      <c r="BI71" s="87"/>
      <c r="BJ71" s="88"/>
      <c r="BK71" s="88"/>
      <c r="BL71" s="89"/>
      <c r="BM71" s="87"/>
      <c r="BN71" s="88"/>
      <c r="BO71" s="88"/>
      <c r="BP71" s="89"/>
      <c r="BQ71" s="87"/>
      <c r="BR71" s="88"/>
      <c r="BS71" s="88"/>
      <c r="BT71" s="89"/>
      <c r="BU71" s="87"/>
      <c r="BV71" s="88"/>
      <c r="BW71" s="88"/>
      <c r="BX71" s="89"/>
      <c r="BY71" s="87"/>
      <c r="BZ71" s="88"/>
      <c r="CA71" s="88"/>
      <c r="CB71" s="89"/>
      <c r="CC71" s="87"/>
      <c r="CD71" s="88"/>
      <c r="CE71" s="88"/>
      <c r="CF71" s="89"/>
      <c r="CG71" s="87"/>
      <c r="CH71" s="88"/>
      <c r="CI71" s="88"/>
      <c r="CJ71" s="89"/>
      <c r="CK71" s="87"/>
      <c r="CL71" s="88"/>
      <c r="CM71" s="88"/>
      <c r="CN71" s="89"/>
    </row>
    <row r="72" spans="1:92" s="35" customFormat="1" ht="60" x14ac:dyDescent="0.25">
      <c r="A72" s="63"/>
      <c r="B72" s="64"/>
      <c r="C72" s="64"/>
      <c r="D72" s="64"/>
      <c r="E72" s="65"/>
      <c r="F72" s="66"/>
      <c r="G72" s="142" t="s">
        <v>163</v>
      </c>
      <c r="H72" s="67"/>
      <c r="I72" s="68"/>
      <c r="J72" s="107" t="str">
        <f t="shared" si="3"/>
        <v/>
      </c>
      <c r="K72" s="69"/>
      <c r="L72" s="70" t="s">
        <v>108</v>
      </c>
      <c r="M72" s="111">
        <f>IFERROR(VLOOKUP(L72,'EFICÁCIA DO CONTROLE'!$B$3:$D$7,3,FALSE),"")</f>
        <v>1</v>
      </c>
      <c r="N72" s="69"/>
      <c r="O72" s="70" t="s">
        <v>108</v>
      </c>
      <c r="P72" s="102">
        <f>IFERROR(VLOOKUP(O72,'EFICÁCIA DO CONTROLE'!$B$3:$D$7,3,FALSE),"")</f>
        <v>1</v>
      </c>
      <c r="Q72" s="96"/>
      <c r="R72" s="70" t="s">
        <v>108</v>
      </c>
      <c r="S72" s="111">
        <f>IFERROR(VLOOKUP(R72,'EFICÁCIA DO CONTROLE'!$B$3:$D$7,3,FALSE),"")</f>
        <v>1</v>
      </c>
      <c r="T72" s="69"/>
      <c r="U72" s="70" t="s">
        <v>108</v>
      </c>
      <c r="V72" s="102">
        <f>IFERROR(VLOOKUP(U72,'EFICÁCIA DO CONTROLE'!$B$3:$D$7,3,FALSE),"")</f>
        <v>1</v>
      </c>
      <c r="W72" s="127" t="str">
        <f t="shared" ref="W72:W125" si="4">IFERROR(((SUM(IF(M72&lt;1,M72,0),IF(P72&lt;1,P72,0),IF(S72&lt;1,S72,0),IF(V72&lt;1,V72,0)))/(SUM(COUNTIF(M72,"&lt;1"),COUNTIF(P72,"&lt;1"),COUNTIF(S72,"&lt;1"),COUNTIF(V72,"&lt;1"))))*((RIGHT(H72,1))*(RIGHT(I72,1))),IF(OR(H72="",I72=""),"",((RIGHT(H72,1))*(RIGHT(I72,1)))))</f>
        <v/>
      </c>
      <c r="X72" s="93" t="str">
        <f>IF(G72="Positivo","Explorar a oportunidade se conveniente",IF(ISNUMBER(W72),IF(W72&lt;2.54,VLOOKUP("Baixo",'NÍVEL DO RISCO'!$B$4:$F$7,3,FALSE),IF(W72&lt;7.54,VLOOKUP("Médio",'NÍVEL DO RISCO'!$B$4:$F$7,3,FALSE),IF(W72&lt;13.54,VLOOKUP("Alto",'NÍVEL DO RISCO'!$B$4:$F$7,3,FALSE),VLOOKUP("Extremo",'NÍVEL DO RISCO'!$B$4:$F$7,3,FALSE)))),""))</f>
        <v/>
      </c>
      <c r="Y72" s="71"/>
      <c r="Z72" s="72" t="s">
        <v>48</v>
      </c>
      <c r="AA72" s="72" t="s">
        <v>48</v>
      </c>
      <c r="AB72" s="73" t="s">
        <v>48</v>
      </c>
      <c r="AC72" s="74"/>
      <c r="AD72" s="75"/>
      <c r="AE72" s="75"/>
      <c r="AF72" s="76"/>
      <c r="AG72" s="74"/>
      <c r="AH72" s="75"/>
      <c r="AI72" s="75"/>
      <c r="AJ72" s="76"/>
      <c r="AK72" s="74"/>
      <c r="AL72" s="75"/>
      <c r="AM72" s="75"/>
      <c r="AN72" s="76"/>
      <c r="AO72" s="74"/>
      <c r="AP72" s="75"/>
      <c r="AQ72" s="75"/>
      <c r="AR72" s="76"/>
      <c r="AS72" s="74"/>
      <c r="AT72" s="75"/>
      <c r="AU72" s="75"/>
      <c r="AV72" s="76"/>
      <c r="AW72" s="74"/>
      <c r="AX72" s="75"/>
      <c r="AY72" s="75"/>
      <c r="AZ72" s="76"/>
      <c r="BA72" s="74"/>
      <c r="BB72" s="75"/>
      <c r="BC72" s="75"/>
      <c r="BD72" s="76"/>
      <c r="BE72" s="74"/>
      <c r="BF72" s="75"/>
      <c r="BG72" s="75"/>
      <c r="BH72" s="76"/>
      <c r="BI72" s="74"/>
      <c r="BJ72" s="75"/>
      <c r="BK72" s="75"/>
      <c r="BL72" s="76"/>
      <c r="BM72" s="74"/>
      <c r="BN72" s="75"/>
      <c r="BO72" s="75"/>
      <c r="BP72" s="76"/>
      <c r="BQ72" s="74"/>
      <c r="BR72" s="75"/>
      <c r="BS72" s="75"/>
      <c r="BT72" s="76"/>
      <c r="BU72" s="74"/>
      <c r="BV72" s="75"/>
      <c r="BW72" s="75"/>
      <c r="BX72" s="76"/>
      <c r="BY72" s="74"/>
      <c r="BZ72" s="75"/>
      <c r="CA72" s="75"/>
      <c r="CB72" s="76"/>
      <c r="CC72" s="74"/>
      <c r="CD72" s="75"/>
      <c r="CE72" s="75"/>
      <c r="CF72" s="76"/>
      <c r="CG72" s="74"/>
      <c r="CH72" s="75"/>
      <c r="CI72" s="75"/>
      <c r="CJ72" s="76"/>
      <c r="CK72" s="74"/>
      <c r="CL72" s="75"/>
      <c r="CM72" s="75"/>
      <c r="CN72" s="76"/>
    </row>
    <row r="73" spans="1:92" s="35" customFormat="1" ht="60" x14ac:dyDescent="0.25">
      <c r="A73" s="77"/>
      <c r="B73" s="78"/>
      <c r="C73" s="78"/>
      <c r="D73" s="78"/>
      <c r="E73" s="79"/>
      <c r="F73" s="80"/>
      <c r="G73" s="143" t="s">
        <v>163</v>
      </c>
      <c r="H73" s="81"/>
      <c r="I73" s="82"/>
      <c r="J73" s="108" t="str">
        <f t="shared" si="3"/>
        <v/>
      </c>
      <c r="K73" s="83"/>
      <c r="L73" s="50" t="s">
        <v>108</v>
      </c>
      <c r="M73" s="105">
        <f>IFERROR(VLOOKUP(L73,'EFICÁCIA DO CONTROLE'!$B$3:$D$7,3,FALSE),"")</f>
        <v>1</v>
      </c>
      <c r="N73" s="83"/>
      <c r="O73" s="50" t="s">
        <v>108</v>
      </c>
      <c r="P73" s="101">
        <f>IFERROR(VLOOKUP(O73,'EFICÁCIA DO CONTROLE'!$B$3:$D$7,3,FALSE),"")</f>
        <v>1</v>
      </c>
      <c r="Q73" s="97"/>
      <c r="R73" s="50" t="s">
        <v>108</v>
      </c>
      <c r="S73" s="105">
        <f>IFERROR(VLOOKUP(R73,'EFICÁCIA DO CONTROLE'!$B$3:$D$7,3,FALSE),"")</f>
        <v>1</v>
      </c>
      <c r="T73" s="83"/>
      <c r="U73" s="50" t="s">
        <v>108</v>
      </c>
      <c r="V73" s="101">
        <f>IFERROR(VLOOKUP(U73,'EFICÁCIA DO CONTROLE'!$B$3:$D$7,3,FALSE),"")</f>
        <v>1</v>
      </c>
      <c r="W73" s="128" t="str">
        <f t="shared" si="4"/>
        <v/>
      </c>
      <c r="X73" s="94" t="str">
        <f>IF(G73="Positivo","Explorar a oportunidade se conveniente",IF(ISNUMBER(W73),IF(W73&lt;2.54,VLOOKUP("Baixo",'NÍVEL DO RISCO'!$B$4:$F$7,3,FALSE),IF(W73&lt;7.54,VLOOKUP("Médio",'NÍVEL DO RISCO'!$B$4:$F$7,3,FALSE),IF(W73&lt;13.54,VLOOKUP("Alto",'NÍVEL DO RISCO'!$B$4:$F$7,3,FALSE),VLOOKUP("Extremo",'NÍVEL DO RISCO'!$B$4:$F$7,3,FALSE)))),""))</f>
        <v/>
      </c>
      <c r="Y73" s="84"/>
      <c r="Z73" s="85" t="s">
        <v>48</v>
      </c>
      <c r="AA73" s="85" t="s">
        <v>48</v>
      </c>
      <c r="AB73" s="86" t="s">
        <v>48</v>
      </c>
      <c r="AC73" s="87"/>
      <c r="AD73" s="88"/>
      <c r="AE73" s="88"/>
      <c r="AF73" s="89"/>
      <c r="AG73" s="87"/>
      <c r="AH73" s="88"/>
      <c r="AI73" s="88"/>
      <c r="AJ73" s="89"/>
      <c r="AK73" s="87"/>
      <c r="AL73" s="88"/>
      <c r="AM73" s="88"/>
      <c r="AN73" s="89"/>
      <c r="AO73" s="87"/>
      <c r="AP73" s="88"/>
      <c r="AQ73" s="88"/>
      <c r="AR73" s="89"/>
      <c r="AS73" s="87"/>
      <c r="AT73" s="88"/>
      <c r="AU73" s="88"/>
      <c r="AV73" s="89"/>
      <c r="AW73" s="87"/>
      <c r="AX73" s="88"/>
      <c r="AY73" s="88"/>
      <c r="AZ73" s="89"/>
      <c r="BA73" s="87"/>
      <c r="BB73" s="88"/>
      <c r="BC73" s="88"/>
      <c r="BD73" s="89"/>
      <c r="BE73" s="87"/>
      <c r="BF73" s="88"/>
      <c r="BG73" s="88"/>
      <c r="BH73" s="89"/>
      <c r="BI73" s="87"/>
      <c r="BJ73" s="88"/>
      <c r="BK73" s="88"/>
      <c r="BL73" s="89"/>
      <c r="BM73" s="87"/>
      <c r="BN73" s="88"/>
      <c r="BO73" s="88"/>
      <c r="BP73" s="89"/>
      <c r="BQ73" s="87"/>
      <c r="BR73" s="88"/>
      <c r="BS73" s="88"/>
      <c r="BT73" s="89"/>
      <c r="BU73" s="87"/>
      <c r="BV73" s="88"/>
      <c r="BW73" s="88"/>
      <c r="BX73" s="89"/>
      <c r="BY73" s="87"/>
      <c r="BZ73" s="88"/>
      <c r="CA73" s="88"/>
      <c r="CB73" s="89"/>
      <c r="CC73" s="87"/>
      <c r="CD73" s="88"/>
      <c r="CE73" s="88"/>
      <c r="CF73" s="89"/>
      <c r="CG73" s="87"/>
      <c r="CH73" s="88"/>
      <c r="CI73" s="88"/>
      <c r="CJ73" s="89"/>
      <c r="CK73" s="87"/>
      <c r="CL73" s="88"/>
      <c r="CM73" s="88"/>
      <c r="CN73" s="89"/>
    </row>
    <row r="74" spans="1:92" s="35" customFormat="1" ht="60" x14ac:dyDescent="0.25">
      <c r="A74" s="63"/>
      <c r="B74" s="64"/>
      <c r="C74" s="64"/>
      <c r="D74" s="64"/>
      <c r="E74" s="65"/>
      <c r="F74" s="66"/>
      <c r="G74" s="142" t="s">
        <v>163</v>
      </c>
      <c r="H74" s="67"/>
      <c r="I74" s="68"/>
      <c r="J74" s="107" t="str">
        <f t="shared" si="3"/>
        <v/>
      </c>
      <c r="K74" s="69"/>
      <c r="L74" s="70" t="s">
        <v>108</v>
      </c>
      <c r="M74" s="111">
        <f>IFERROR(VLOOKUP(L74,'EFICÁCIA DO CONTROLE'!$B$3:$D$7,3,FALSE),"")</f>
        <v>1</v>
      </c>
      <c r="N74" s="69"/>
      <c r="O74" s="70" t="s">
        <v>108</v>
      </c>
      <c r="P74" s="102">
        <f>IFERROR(VLOOKUP(O74,'EFICÁCIA DO CONTROLE'!$B$3:$D$7,3,FALSE),"")</f>
        <v>1</v>
      </c>
      <c r="Q74" s="96"/>
      <c r="R74" s="70" t="s">
        <v>108</v>
      </c>
      <c r="S74" s="111">
        <f>IFERROR(VLOOKUP(R74,'EFICÁCIA DO CONTROLE'!$B$3:$D$7,3,FALSE),"")</f>
        <v>1</v>
      </c>
      <c r="T74" s="69"/>
      <c r="U74" s="70" t="s">
        <v>108</v>
      </c>
      <c r="V74" s="102">
        <f>IFERROR(VLOOKUP(U74,'EFICÁCIA DO CONTROLE'!$B$3:$D$7,3,FALSE),"")</f>
        <v>1</v>
      </c>
      <c r="W74" s="127" t="str">
        <f t="shared" si="4"/>
        <v/>
      </c>
      <c r="X74" s="93" t="str">
        <f>IF(G74="Positivo","Explorar a oportunidade se conveniente",IF(ISNUMBER(W74),IF(W74&lt;2.54,VLOOKUP("Baixo",'NÍVEL DO RISCO'!$B$4:$F$7,3,FALSE),IF(W74&lt;7.54,VLOOKUP("Médio",'NÍVEL DO RISCO'!$B$4:$F$7,3,FALSE),IF(W74&lt;13.54,VLOOKUP("Alto",'NÍVEL DO RISCO'!$B$4:$F$7,3,FALSE),VLOOKUP("Extremo",'NÍVEL DO RISCO'!$B$4:$F$7,3,FALSE)))),""))</f>
        <v/>
      </c>
      <c r="Y74" s="71"/>
      <c r="Z74" s="72" t="s">
        <v>48</v>
      </c>
      <c r="AA74" s="72" t="s">
        <v>48</v>
      </c>
      <c r="AB74" s="73" t="s">
        <v>48</v>
      </c>
      <c r="AC74" s="74"/>
      <c r="AD74" s="75"/>
      <c r="AE74" s="75"/>
      <c r="AF74" s="76"/>
      <c r="AG74" s="74"/>
      <c r="AH74" s="75"/>
      <c r="AI74" s="75"/>
      <c r="AJ74" s="76"/>
      <c r="AK74" s="74"/>
      <c r="AL74" s="75"/>
      <c r="AM74" s="75"/>
      <c r="AN74" s="76"/>
      <c r="AO74" s="74"/>
      <c r="AP74" s="75"/>
      <c r="AQ74" s="75"/>
      <c r="AR74" s="76"/>
      <c r="AS74" s="74"/>
      <c r="AT74" s="75"/>
      <c r="AU74" s="75"/>
      <c r="AV74" s="76"/>
      <c r="AW74" s="74"/>
      <c r="AX74" s="75"/>
      <c r="AY74" s="75"/>
      <c r="AZ74" s="76"/>
      <c r="BA74" s="74"/>
      <c r="BB74" s="75"/>
      <c r="BC74" s="75"/>
      <c r="BD74" s="76"/>
      <c r="BE74" s="74"/>
      <c r="BF74" s="75"/>
      <c r="BG74" s="75"/>
      <c r="BH74" s="76"/>
      <c r="BI74" s="74"/>
      <c r="BJ74" s="75"/>
      <c r="BK74" s="75"/>
      <c r="BL74" s="76"/>
      <c r="BM74" s="74"/>
      <c r="BN74" s="75"/>
      <c r="BO74" s="75"/>
      <c r="BP74" s="76"/>
      <c r="BQ74" s="74"/>
      <c r="BR74" s="75"/>
      <c r="BS74" s="75"/>
      <c r="BT74" s="76"/>
      <c r="BU74" s="74"/>
      <c r="BV74" s="75"/>
      <c r="BW74" s="75"/>
      <c r="BX74" s="76"/>
      <c r="BY74" s="74"/>
      <c r="BZ74" s="75"/>
      <c r="CA74" s="75"/>
      <c r="CB74" s="76"/>
      <c r="CC74" s="74"/>
      <c r="CD74" s="75"/>
      <c r="CE74" s="75"/>
      <c r="CF74" s="76"/>
      <c r="CG74" s="74"/>
      <c r="CH74" s="75"/>
      <c r="CI74" s="75"/>
      <c r="CJ74" s="76"/>
      <c r="CK74" s="74"/>
      <c r="CL74" s="75"/>
      <c r="CM74" s="75"/>
      <c r="CN74" s="76"/>
    </row>
    <row r="75" spans="1:92" s="35" customFormat="1" ht="60" x14ac:dyDescent="0.25">
      <c r="A75" s="77"/>
      <c r="B75" s="78"/>
      <c r="C75" s="78"/>
      <c r="D75" s="78"/>
      <c r="E75" s="79"/>
      <c r="F75" s="80"/>
      <c r="G75" s="143" t="s">
        <v>163</v>
      </c>
      <c r="H75" s="81"/>
      <c r="I75" s="82"/>
      <c r="J75" s="108" t="str">
        <f t="shared" si="3"/>
        <v/>
      </c>
      <c r="K75" s="83"/>
      <c r="L75" s="50" t="s">
        <v>108</v>
      </c>
      <c r="M75" s="105">
        <f>IFERROR(VLOOKUP(L75,'EFICÁCIA DO CONTROLE'!$B$3:$D$7,3,FALSE),"")</f>
        <v>1</v>
      </c>
      <c r="N75" s="83"/>
      <c r="O75" s="50" t="s">
        <v>108</v>
      </c>
      <c r="P75" s="101">
        <f>IFERROR(VLOOKUP(O75,'EFICÁCIA DO CONTROLE'!$B$3:$D$7,3,FALSE),"")</f>
        <v>1</v>
      </c>
      <c r="Q75" s="97"/>
      <c r="R75" s="50" t="s">
        <v>108</v>
      </c>
      <c r="S75" s="105">
        <f>IFERROR(VLOOKUP(R75,'EFICÁCIA DO CONTROLE'!$B$3:$D$7,3,FALSE),"")</f>
        <v>1</v>
      </c>
      <c r="T75" s="83"/>
      <c r="U75" s="50" t="s">
        <v>108</v>
      </c>
      <c r="V75" s="101">
        <f>IFERROR(VLOOKUP(U75,'EFICÁCIA DO CONTROLE'!$B$3:$D$7,3,FALSE),"")</f>
        <v>1</v>
      </c>
      <c r="W75" s="128" t="str">
        <f t="shared" si="4"/>
        <v/>
      </c>
      <c r="X75" s="94" t="str">
        <f>IF(G75="Positivo","Explorar a oportunidade se conveniente",IF(ISNUMBER(W75),IF(W75&lt;2.54,VLOOKUP("Baixo",'NÍVEL DO RISCO'!$B$4:$F$7,3,FALSE),IF(W75&lt;7.54,VLOOKUP("Médio",'NÍVEL DO RISCO'!$B$4:$F$7,3,FALSE),IF(W75&lt;13.54,VLOOKUP("Alto",'NÍVEL DO RISCO'!$B$4:$F$7,3,FALSE),VLOOKUP("Extremo",'NÍVEL DO RISCO'!$B$4:$F$7,3,FALSE)))),""))</f>
        <v/>
      </c>
      <c r="Y75" s="84"/>
      <c r="Z75" s="85" t="s">
        <v>48</v>
      </c>
      <c r="AA75" s="85" t="s">
        <v>48</v>
      </c>
      <c r="AB75" s="86" t="s">
        <v>48</v>
      </c>
      <c r="AC75" s="87"/>
      <c r="AD75" s="88"/>
      <c r="AE75" s="88"/>
      <c r="AF75" s="89"/>
      <c r="AG75" s="87"/>
      <c r="AH75" s="88"/>
      <c r="AI75" s="88"/>
      <c r="AJ75" s="89"/>
      <c r="AK75" s="87"/>
      <c r="AL75" s="88"/>
      <c r="AM75" s="88"/>
      <c r="AN75" s="89"/>
      <c r="AO75" s="87"/>
      <c r="AP75" s="88"/>
      <c r="AQ75" s="88"/>
      <c r="AR75" s="89"/>
      <c r="AS75" s="87"/>
      <c r="AT75" s="88"/>
      <c r="AU75" s="88"/>
      <c r="AV75" s="89"/>
      <c r="AW75" s="87"/>
      <c r="AX75" s="88"/>
      <c r="AY75" s="88"/>
      <c r="AZ75" s="89"/>
      <c r="BA75" s="87"/>
      <c r="BB75" s="88"/>
      <c r="BC75" s="88"/>
      <c r="BD75" s="89"/>
      <c r="BE75" s="87"/>
      <c r="BF75" s="88"/>
      <c r="BG75" s="88"/>
      <c r="BH75" s="89"/>
      <c r="BI75" s="87"/>
      <c r="BJ75" s="88"/>
      <c r="BK75" s="88"/>
      <c r="BL75" s="89"/>
      <c r="BM75" s="87"/>
      <c r="BN75" s="88"/>
      <c r="BO75" s="88"/>
      <c r="BP75" s="89"/>
      <c r="BQ75" s="87"/>
      <c r="BR75" s="88"/>
      <c r="BS75" s="88"/>
      <c r="BT75" s="89"/>
      <c r="BU75" s="87"/>
      <c r="BV75" s="88"/>
      <c r="BW75" s="88"/>
      <c r="BX75" s="89"/>
      <c r="BY75" s="87"/>
      <c r="BZ75" s="88"/>
      <c r="CA75" s="88"/>
      <c r="CB75" s="89"/>
      <c r="CC75" s="87"/>
      <c r="CD75" s="88"/>
      <c r="CE75" s="88"/>
      <c r="CF75" s="89"/>
      <c r="CG75" s="87"/>
      <c r="CH75" s="88"/>
      <c r="CI75" s="88"/>
      <c r="CJ75" s="89"/>
      <c r="CK75" s="87"/>
      <c r="CL75" s="88"/>
      <c r="CM75" s="88"/>
      <c r="CN75" s="89"/>
    </row>
    <row r="76" spans="1:92" s="35" customFormat="1" ht="60" x14ac:dyDescent="0.25">
      <c r="A76" s="63"/>
      <c r="B76" s="64"/>
      <c r="C76" s="64"/>
      <c r="D76" s="64"/>
      <c r="E76" s="65"/>
      <c r="F76" s="66"/>
      <c r="G76" s="142" t="s">
        <v>163</v>
      </c>
      <c r="H76" s="67"/>
      <c r="I76" s="68"/>
      <c r="J76" s="107" t="str">
        <f t="shared" si="3"/>
        <v/>
      </c>
      <c r="K76" s="69"/>
      <c r="L76" s="70" t="s">
        <v>108</v>
      </c>
      <c r="M76" s="111">
        <f>IFERROR(VLOOKUP(L76,'EFICÁCIA DO CONTROLE'!$B$3:$D$7,3,FALSE),"")</f>
        <v>1</v>
      </c>
      <c r="N76" s="69"/>
      <c r="O76" s="70" t="s">
        <v>108</v>
      </c>
      <c r="P76" s="102">
        <f>IFERROR(VLOOKUP(O76,'EFICÁCIA DO CONTROLE'!$B$3:$D$7,3,FALSE),"")</f>
        <v>1</v>
      </c>
      <c r="Q76" s="96"/>
      <c r="R76" s="70" t="s">
        <v>108</v>
      </c>
      <c r="S76" s="111">
        <f>IFERROR(VLOOKUP(R76,'EFICÁCIA DO CONTROLE'!$B$3:$D$7,3,FALSE),"")</f>
        <v>1</v>
      </c>
      <c r="T76" s="69"/>
      <c r="U76" s="70" t="s">
        <v>108</v>
      </c>
      <c r="V76" s="102">
        <f>IFERROR(VLOOKUP(U76,'EFICÁCIA DO CONTROLE'!$B$3:$D$7,3,FALSE),"")</f>
        <v>1</v>
      </c>
      <c r="W76" s="127" t="str">
        <f t="shared" si="4"/>
        <v/>
      </c>
      <c r="X76" s="93" t="str">
        <f>IF(G76="Positivo","Explorar a oportunidade se conveniente",IF(ISNUMBER(W76),IF(W76&lt;2.54,VLOOKUP("Baixo",'NÍVEL DO RISCO'!$B$4:$F$7,3,FALSE),IF(W76&lt;7.54,VLOOKUP("Médio",'NÍVEL DO RISCO'!$B$4:$F$7,3,FALSE),IF(W76&lt;13.54,VLOOKUP("Alto",'NÍVEL DO RISCO'!$B$4:$F$7,3,FALSE),VLOOKUP("Extremo",'NÍVEL DO RISCO'!$B$4:$F$7,3,FALSE)))),""))</f>
        <v/>
      </c>
      <c r="Y76" s="71"/>
      <c r="Z76" s="72" t="s">
        <v>48</v>
      </c>
      <c r="AA76" s="72" t="s">
        <v>48</v>
      </c>
      <c r="AB76" s="73" t="s">
        <v>48</v>
      </c>
      <c r="AC76" s="74"/>
      <c r="AD76" s="75"/>
      <c r="AE76" s="75"/>
      <c r="AF76" s="76"/>
      <c r="AG76" s="74"/>
      <c r="AH76" s="75"/>
      <c r="AI76" s="75"/>
      <c r="AJ76" s="76"/>
      <c r="AK76" s="74"/>
      <c r="AL76" s="75"/>
      <c r="AM76" s="75"/>
      <c r="AN76" s="76"/>
      <c r="AO76" s="74"/>
      <c r="AP76" s="75"/>
      <c r="AQ76" s="75"/>
      <c r="AR76" s="76"/>
      <c r="AS76" s="74"/>
      <c r="AT76" s="75"/>
      <c r="AU76" s="75"/>
      <c r="AV76" s="76"/>
      <c r="AW76" s="74"/>
      <c r="AX76" s="75"/>
      <c r="AY76" s="75"/>
      <c r="AZ76" s="76"/>
      <c r="BA76" s="74"/>
      <c r="BB76" s="75"/>
      <c r="BC76" s="75"/>
      <c r="BD76" s="76"/>
      <c r="BE76" s="74"/>
      <c r="BF76" s="75"/>
      <c r="BG76" s="75"/>
      <c r="BH76" s="76"/>
      <c r="BI76" s="74"/>
      <c r="BJ76" s="75"/>
      <c r="BK76" s="75"/>
      <c r="BL76" s="76"/>
      <c r="BM76" s="74"/>
      <c r="BN76" s="75"/>
      <c r="BO76" s="75"/>
      <c r="BP76" s="76"/>
      <c r="BQ76" s="74"/>
      <c r="BR76" s="75"/>
      <c r="BS76" s="75"/>
      <c r="BT76" s="76"/>
      <c r="BU76" s="74"/>
      <c r="BV76" s="75"/>
      <c r="BW76" s="75"/>
      <c r="BX76" s="76"/>
      <c r="BY76" s="74"/>
      <c r="BZ76" s="75"/>
      <c r="CA76" s="75"/>
      <c r="CB76" s="76"/>
      <c r="CC76" s="74"/>
      <c r="CD76" s="75"/>
      <c r="CE76" s="75"/>
      <c r="CF76" s="76"/>
      <c r="CG76" s="74"/>
      <c r="CH76" s="75"/>
      <c r="CI76" s="75"/>
      <c r="CJ76" s="76"/>
      <c r="CK76" s="74"/>
      <c r="CL76" s="75"/>
      <c r="CM76" s="75"/>
      <c r="CN76" s="76"/>
    </row>
    <row r="77" spans="1:92" s="35" customFormat="1" ht="60" x14ac:dyDescent="0.25">
      <c r="A77" s="77"/>
      <c r="B77" s="78"/>
      <c r="C77" s="78"/>
      <c r="D77" s="78"/>
      <c r="E77" s="79"/>
      <c r="F77" s="80"/>
      <c r="G77" s="143" t="s">
        <v>163</v>
      </c>
      <c r="H77" s="81"/>
      <c r="I77" s="82"/>
      <c r="J77" s="108" t="str">
        <f t="shared" si="3"/>
        <v/>
      </c>
      <c r="K77" s="83"/>
      <c r="L77" s="50" t="s">
        <v>108</v>
      </c>
      <c r="M77" s="105">
        <f>IFERROR(VLOOKUP(L77,'EFICÁCIA DO CONTROLE'!$B$3:$D$7,3,FALSE),"")</f>
        <v>1</v>
      </c>
      <c r="N77" s="83"/>
      <c r="O77" s="50" t="s">
        <v>108</v>
      </c>
      <c r="P77" s="101">
        <f>IFERROR(VLOOKUP(O77,'EFICÁCIA DO CONTROLE'!$B$3:$D$7,3,FALSE),"")</f>
        <v>1</v>
      </c>
      <c r="Q77" s="97"/>
      <c r="R77" s="50" t="s">
        <v>108</v>
      </c>
      <c r="S77" s="105">
        <f>IFERROR(VLOOKUP(R77,'EFICÁCIA DO CONTROLE'!$B$3:$D$7,3,FALSE),"")</f>
        <v>1</v>
      </c>
      <c r="T77" s="83"/>
      <c r="U77" s="50" t="s">
        <v>108</v>
      </c>
      <c r="V77" s="101">
        <f>IFERROR(VLOOKUP(U77,'EFICÁCIA DO CONTROLE'!$B$3:$D$7,3,FALSE),"")</f>
        <v>1</v>
      </c>
      <c r="W77" s="128" t="str">
        <f t="shared" si="4"/>
        <v/>
      </c>
      <c r="X77" s="94" t="str">
        <f>IF(G77="Positivo","Explorar a oportunidade se conveniente",IF(ISNUMBER(W77),IF(W77&lt;2.54,VLOOKUP("Baixo",'NÍVEL DO RISCO'!$B$4:$F$7,3,FALSE),IF(W77&lt;7.54,VLOOKUP("Médio",'NÍVEL DO RISCO'!$B$4:$F$7,3,FALSE),IF(W77&lt;13.54,VLOOKUP("Alto",'NÍVEL DO RISCO'!$B$4:$F$7,3,FALSE),VLOOKUP("Extremo",'NÍVEL DO RISCO'!$B$4:$F$7,3,FALSE)))),""))</f>
        <v/>
      </c>
      <c r="Y77" s="84"/>
      <c r="Z77" s="85" t="s">
        <v>48</v>
      </c>
      <c r="AA77" s="85" t="s">
        <v>48</v>
      </c>
      <c r="AB77" s="86" t="s">
        <v>48</v>
      </c>
      <c r="AC77" s="87"/>
      <c r="AD77" s="88"/>
      <c r="AE77" s="88"/>
      <c r="AF77" s="89"/>
      <c r="AG77" s="87"/>
      <c r="AH77" s="88"/>
      <c r="AI77" s="88"/>
      <c r="AJ77" s="89"/>
      <c r="AK77" s="87"/>
      <c r="AL77" s="88"/>
      <c r="AM77" s="88"/>
      <c r="AN77" s="89"/>
      <c r="AO77" s="87"/>
      <c r="AP77" s="88"/>
      <c r="AQ77" s="88"/>
      <c r="AR77" s="89"/>
      <c r="AS77" s="87"/>
      <c r="AT77" s="88"/>
      <c r="AU77" s="88"/>
      <c r="AV77" s="89"/>
      <c r="AW77" s="87"/>
      <c r="AX77" s="88"/>
      <c r="AY77" s="88"/>
      <c r="AZ77" s="89"/>
      <c r="BA77" s="87"/>
      <c r="BB77" s="88"/>
      <c r="BC77" s="88"/>
      <c r="BD77" s="89"/>
      <c r="BE77" s="87"/>
      <c r="BF77" s="88"/>
      <c r="BG77" s="88"/>
      <c r="BH77" s="89"/>
      <c r="BI77" s="87"/>
      <c r="BJ77" s="88"/>
      <c r="BK77" s="88"/>
      <c r="BL77" s="89"/>
      <c r="BM77" s="87"/>
      <c r="BN77" s="88"/>
      <c r="BO77" s="88"/>
      <c r="BP77" s="89"/>
      <c r="BQ77" s="87"/>
      <c r="BR77" s="88"/>
      <c r="BS77" s="88"/>
      <c r="BT77" s="89"/>
      <c r="BU77" s="87"/>
      <c r="BV77" s="88"/>
      <c r="BW77" s="88"/>
      <c r="BX77" s="89"/>
      <c r="BY77" s="87"/>
      <c r="BZ77" s="88"/>
      <c r="CA77" s="88"/>
      <c r="CB77" s="89"/>
      <c r="CC77" s="87"/>
      <c r="CD77" s="88"/>
      <c r="CE77" s="88"/>
      <c r="CF77" s="89"/>
      <c r="CG77" s="87"/>
      <c r="CH77" s="88"/>
      <c r="CI77" s="88"/>
      <c r="CJ77" s="89"/>
      <c r="CK77" s="87"/>
      <c r="CL77" s="88"/>
      <c r="CM77" s="88"/>
      <c r="CN77" s="89"/>
    </row>
    <row r="78" spans="1:92" s="35" customFormat="1" ht="60" x14ac:dyDescent="0.25">
      <c r="A78" s="63"/>
      <c r="B78" s="64"/>
      <c r="C78" s="64"/>
      <c r="D78" s="64"/>
      <c r="E78" s="65"/>
      <c r="F78" s="66"/>
      <c r="G78" s="142" t="s">
        <v>163</v>
      </c>
      <c r="H78" s="67"/>
      <c r="I78" s="68"/>
      <c r="J78" s="107" t="str">
        <f t="shared" si="3"/>
        <v/>
      </c>
      <c r="K78" s="69"/>
      <c r="L78" s="70" t="s">
        <v>108</v>
      </c>
      <c r="M78" s="111">
        <f>IFERROR(VLOOKUP(L78,'EFICÁCIA DO CONTROLE'!$B$3:$D$7,3,FALSE),"")</f>
        <v>1</v>
      </c>
      <c r="N78" s="69"/>
      <c r="O78" s="70" t="s">
        <v>108</v>
      </c>
      <c r="P78" s="102">
        <f>IFERROR(VLOOKUP(O78,'EFICÁCIA DO CONTROLE'!$B$3:$D$7,3,FALSE),"")</f>
        <v>1</v>
      </c>
      <c r="Q78" s="96"/>
      <c r="R78" s="70" t="s">
        <v>108</v>
      </c>
      <c r="S78" s="111">
        <f>IFERROR(VLOOKUP(R78,'EFICÁCIA DO CONTROLE'!$B$3:$D$7,3,FALSE),"")</f>
        <v>1</v>
      </c>
      <c r="T78" s="69"/>
      <c r="U78" s="70" t="s">
        <v>108</v>
      </c>
      <c r="V78" s="102">
        <f>IFERROR(VLOOKUP(U78,'EFICÁCIA DO CONTROLE'!$B$3:$D$7,3,FALSE),"")</f>
        <v>1</v>
      </c>
      <c r="W78" s="127" t="str">
        <f t="shared" si="4"/>
        <v/>
      </c>
      <c r="X78" s="93" t="str">
        <f>IF(G78="Positivo","Explorar a oportunidade se conveniente",IF(ISNUMBER(W78),IF(W78&lt;2.54,VLOOKUP("Baixo",'NÍVEL DO RISCO'!$B$4:$F$7,3,FALSE),IF(W78&lt;7.54,VLOOKUP("Médio",'NÍVEL DO RISCO'!$B$4:$F$7,3,FALSE),IF(W78&lt;13.54,VLOOKUP("Alto",'NÍVEL DO RISCO'!$B$4:$F$7,3,FALSE),VLOOKUP("Extremo",'NÍVEL DO RISCO'!$B$4:$F$7,3,FALSE)))),""))</f>
        <v/>
      </c>
      <c r="Y78" s="71"/>
      <c r="Z78" s="72" t="s">
        <v>48</v>
      </c>
      <c r="AA78" s="72" t="s">
        <v>48</v>
      </c>
      <c r="AB78" s="73" t="s">
        <v>48</v>
      </c>
      <c r="AC78" s="74"/>
      <c r="AD78" s="75"/>
      <c r="AE78" s="75"/>
      <c r="AF78" s="76"/>
      <c r="AG78" s="74"/>
      <c r="AH78" s="75"/>
      <c r="AI78" s="75"/>
      <c r="AJ78" s="76"/>
      <c r="AK78" s="74"/>
      <c r="AL78" s="75"/>
      <c r="AM78" s="75"/>
      <c r="AN78" s="76"/>
      <c r="AO78" s="74"/>
      <c r="AP78" s="75"/>
      <c r="AQ78" s="75"/>
      <c r="AR78" s="76"/>
      <c r="AS78" s="74"/>
      <c r="AT78" s="75"/>
      <c r="AU78" s="75"/>
      <c r="AV78" s="76"/>
      <c r="AW78" s="74"/>
      <c r="AX78" s="75"/>
      <c r="AY78" s="75"/>
      <c r="AZ78" s="76"/>
      <c r="BA78" s="74"/>
      <c r="BB78" s="75"/>
      <c r="BC78" s="75"/>
      <c r="BD78" s="76"/>
      <c r="BE78" s="74"/>
      <c r="BF78" s="75"/>
      <c r="BG78" s="75"/>
      <c r="BH78" s="76"/>
      <c r="BI78" s="74"/>
      <c r="BJ78" s="75"/>
      <c r="BK78" s="75"/>
      <c r="BL78" s="76"/>
      <c r="BM78" s="74"/>
      <c r="BN78" s="75"/>
      <c r="BO78" s="75"/>
      <c r="BP78" s="76"/>
      <c r="BQ78" s="74"/>
      <c r="BR78" s="75"/>
      <c r="BS78" s="75"/>
      <c r="BT78" s="76"/>
      <c r="BU78" s="74"/>
      <c r="BV78" s="75"/>
      <c r="BW78" s="75"/>
      <c r="BX78" s="76"/>
      <c r="BY78" s="74"/>
      <c r="BZ78" s="75"/>
      <c r="CA78" s="75"/>
      <c r="CB78" s="76"/>
      <c r="CC78" s="74"/>
      <c r="CD78" s="75"/>
      <c r="CE78" s="75"/>
      <c r="CF78" s="76"/>
      <c r="CG78" s="74"/>
      <c r="CH78" s="75"/>
      <c r="CI78" s="75"/>
      <c r="CJ78" s="76"/>
      <c r="CK78" s="74"/>
      <c r="CL78" s="75"/>
      <c r="CM78" s="75"/>
      <c r="CN78" s="76"/>
    </row>
    <row r="79" spans="1:92" s="35" customFormat="1" ht="60" x14ac:dyDescent="0.25">
      <c r="A79" s="77"/>
      <c r="B79" s="78"/>
      <c r="C79" s="78"/>
      <c r="D79" s="78"/>
      <c r="E79" s="79"/>
      <c r="F79" s="80"/>
      <c r="G79" s="143" t="s">
        <v>163</v>
      </c>
      <c r="H79" s="81"/>
      <c r="I79" s="82"/>
      <c r="J79" s="108" t="str">
        <f t="shared" si="3"/>
        <v/>
      </c>
      <c r="K79" s="83"/>
      <c r="L79" s="50" t="s">
        <v>108</v>
      </c>
      <c r="M79" s="105">
        <f>IFERROR(VLOOKUP(L79,'EFICÁCIA DO CONTROLE'!$B$3:$D$7,3,FALSE),"")</f>
        <v>1</v>
      </c>
      <c r="N79" s="83"/>
      <c r="O79" s="50" t="s">
        <v>108</v>
      </c>
      <c r="P79" s="101">
        <f>IFERROR(VLOOKUP(O79,'EFICÁCIA DO CONTROLE'!$B$3:$D$7,3,FALSE),"")</f>
        <v>1</v>
      </c>
      <c r="Q79" s="97"/>
      <c r="R79" s="50" t="s">
        <v>108</v>
      </c>
      <c r="S79" s="105">
        <f>IFERROR(VLOOKUP(R79,'EFICÁCIA DO CONTROLE'!$B$3:$D$7,3,FALSE),"")</f>
        <v>1</v>
      </c>
      <c r="T79" s="83"/>
      <c r="U79" s="50" t="s">
        <v>108</v>
      </c>
      <c r="V79" s="101">
        <f>IFERROR(VLOOKUP(U79,'EFICÁCIA DO CONTROLE'!$B$3:$D$7,3,FALSE),"")</f>
        <v>1</v>
      </c>
      <c r="W79" s="128" t="str">
        <f t="shared" si="4"/>
        <v/>
      </c>
      <c r="X79" s="94" t="str">
        <f>IF(G79="Positivo","Explorar a oportunidade se conveniente",IF(ISNUMBER(W79),IF(W79&lt;2.54,VLOOKUP("Baixo",'NÍVEL DO RISCO'!$B$4:$F$7,3,FALSE),IF(W79&lt;7.54,VLOOKUP("Médio",'NÍVEL DO RISCO'!$B$4:$F$7,3,FALSE),IF(W79&lt;13.54,VLOOKUP("Alto",'NÍVEL DO RISCO'!$B$4:$F$7,3,FALSE),VLOOKUP("Extremo",'NÍVEL DO RISCO'!$B$4:$F$7,3,FALSE)))),""))</f>
        <v/>
      </c>
      <c r="Y79" s="84"/>
      <c r="Z79" s="85" t="s">
        <v>48</v>
      </c>
      <c r="AA79" s="85" t="s">
        <v>48</v>
      </c>
      <c r="AB79" s="86" t="s">
        <v>48</v>
      </c>
      <c r="AC79" s="87"/>
      <c r="AD79" s="88"/>
      <c r="AE79" s="88"/>
      <c r="AF79" s="89"/>
      <c r="AG79" s="87"/>
      <c r="AH79" s="88"/>
      <c r="AI79" s="88"/>
      <c r="AJ79" s="89"/>
      <c r="AK79" s="87"/>
      <c r="AL79" s="88"/>
      <c r="AM79" s="88"/>
      <c r="AN79" s="89"/>
      <c r="AO79" s="87"/>
      <c r="AP79" s="88"/>
      <c r="AQ79" s="88"/>
      <c r="AR79" s="89"/>
      <c r="AS79" s="87"/>
      <c r="AT79" s="88"/>
      <c r="AU79" s="88"/>
      <c r="AV79" s="89"/>
      <c r="AW79" s="87"/>
      <c r="AX79" s="88"/>
      <c r="AY79" s="88"/>
      <c r="AZ79" s="89"/>
      <c r="BA79" s="87"/>
      <c r="BB79" s="88"/>
      <c r="BC79" s="88"/>
      <c r="BD79" s="89"/>
      <c r="BE79" s="87"/>
      <c r="BF79" s="88"/>
      <c r="BG79" s="88"/>
      <c r="BH79" s="89"/>
      <c r="BI79" s="87"/>
      <c r="BJ79" s="88"/>
      <c r="BK79" s="88"/>
      <c r="BL79" s="89"/>
      <c r="BM79" s="87"/>
      <c r="BN79" s="88"/>
      <c r="BO79" s="88"/>
      <c r="BP79" s="89"/>
      <c r="BQ79" s="87"/>
      <c r="BR79" s="88"/>
      <c r="BS79" s="88"/>
      <c r="BT79" s="89"/>
      <c r="BU79" s="87"/>
      <c r="BV79" s="88"/>
      <c r="BW79" s="88"/>
      <c r="BX79" s="89"/>
      <c r="BY79" s="87"/>
      <c r="BZ79" s="88"/>
      <c r="CA79" s="88"/>
      <c r="CB79" s="89"/>
      <c r="CC79" s="87"/>
      <c r="CD79" s="88"/>
      <c r="CE79" s="88"/>
      <c r="CF79" s="89"/>
      <c r="CG79" s="87"/>
      <c r="CH79" s="88"/>
      <c r="CI79" s="88"/>
      <c r="CJ79" s="89"/>
      <c r="CK79" s="87"/>
      <c r="CL79" s="88"/>
      <c r="CM79" s="88"/>
      <c r="CN79" s="89"/>
    </row>
    <row r="80" spans="1:92" s="35" customFormat="1" ht="60" x14ac:dyDescent="0.25">
      <c r="A80" s="63"/>
      <c r="B80" s="64"/>
      <c r="C80" s="64"/>
      <c r="D80" s="64"/>
      <c r="E80" s="65"/>
      <c r="F80" s="66"/>
      <c r="G80" s="142" t="s">
        <v>163</v>
      </c>
      <c r="H80" s="67"/>
      <c r="I80" s="68"/>
      <c r="J80" s="107" t="str">
        <f t="shared" si="3"/>
        <v/>
      </c>
      <c r="K80" s="69"/>
      <c r="L80" s="70" t="s">
        <v>108</v>
      </c>
      <c r="M80" s="111">
        <f>IFERROR(VLOOKUP(L80,'EFICÁCIA DO CONTROLE'!$B$3:$D$7,3,FALSE),"")</f>
        <v>1</v>
      </c>
      <c r="N80" s="69"/>
      <c r="O80" s="70" t="s">
        <v>108</v>
      </c>
      <c r="P80" s="102">
        <f>IFERROR(VLOOKUP(O80,'EFICÁCIA DO CONTROLE'!$B$3:$D$7,3,FALSE),"")</f>
        <v>1</v>
      </c>
      <c r="Q80" s="96"/>
      <c r="R80" s="70" t="s">
        <v>108</v>
      </c>
      <c r="S80" s="111">
        <f>IFERROR(VLOOKUP(R80,'EFICÁCIA DO CONTROLE'!$B$3:$D$7,3,FALSE),"")</f>
        <v>1</v>
      </c>
      <c r="T80" s="69"/>
      <c r="U80" s="70" t="s">
        <v>108</v>
      </c>
      <c r="V80" s="102">
        <f>IFERROR(VLOOKUP(U80,'EFICÁCIA DO CONTROLE'!$B$3:$D$7,3,FALSE),"")</f>
        <v>1</v>
      </c>
      <c r="W80" s="127" t="str">
        <f t="shared" si="4"/>
        <v/>
      </c>
      <c r="X80" s="93" t="str">
        <f>IF(G80="Positivo","Explorar a oportunidade se conveniente",IF(ISNUMBER(W80),IF(W80&lt;2.54,VLOOKUP("Baixo",'NÍVEL DO RISCO'!$B$4:$F$7,3,FALSE),IF(W80&lt;7.54,VLOOKUP("Médio",'NÍVEL DO RISCO'!$B$4:$F$7,3,FALSE),IF(W80&lt;13.54,VLOOKUP("Alto",'NÍVEL DO RISCO'!$B$4:$F$7,3,FALSE),VLOOKUP("Extremo",'NÍVEL DO RISCO'!$B$4:$F$7,3,FALSE)))),""))</f>
        <v/>
      </c>
      <c r="Y80" s="71"/>
      <c r="Z80" s="72" t="s">
        <v>48</v>
      </c>
      <c r="AA80" s="72" t="s">
        <v>48</v>
      </c>
      <c r="AB80" s="73" t="s">
        <v>48</v>
      </c>
      <c r="AC80" s="74"/>
      <c r="AD80" s="75"/>
      <c r="AE80" s="75"/>
      <c r="AF80" s="76"/>
      <c r="AG80" s="74"/>
      <c r="AH80" s="75"/>
      <c r="AI80" s="75"/>
      <c r="AJ80" s="76"/>
      <c r="AK80" s="74"/>
      <c r="AL80" s="75"/>
      <c r="AM80" s="75"/>
      <c r="AN80" s="76"/>
      <c r="AO80" s="74"/>
      <c r="AP80" s="75"/>
      <c r="AQ80" s="75"/>
      <c r="AR80" s="76"/>
      <c r="AS80" s="74"/>
      <c r="AT80" s="75"/>
      <c r="AU80" s="75"/>
      <c r="AV80" s="76"/>
      <c r="AW80" s="74"/>
      <c r="AX80" s="75"/>
      <c r="AY80" s="75"/>
      <c r="AZ80" s="76"/>
      <c r="BA80" s="74"/>
      <c r="BB80" s="75"/>
      <c r="BC80" s="75"/>
      <c r="BD80" s="76"/>
      <c r="BE80" s="74"/>
      <c r="BF80" s="75"/>
      <c r="BG80" s="75"/>
      <c r="BH80" s="76"/>
      <c r="BI80" s="74"/>
      <c r="BJ80" s="75"/>
      <c r="BK80" s="75"/>
      <c r="BL80" s="76"/>
      <c r="BM80" s="74"/>
      <c r="BN80" s="75"/>
      <c r="BO80" s="75"/>
      <c r="BP80" s="76"/>
      <c r="BQ80" s="74"/>
      <c r="BR80" s="75"/>
      <c r="BS80" s="75"/>
      <c r="BT80" s="76"/>
      <c r="BU80" s="74"/>
      <c r="BV80" s="75"/>
      <c r="BW80" s="75"/>
      <c r="BX80" s="76"/>
      <c r="BY80" s="74"/>
      <c r="BZ80" s="75"/>
      <c r="CA80" s="75"/>
      <c r="CB80" s="76"/>
      <c r="CC80" s="74"/>
      <c r="CD80" s="75"/>
      <c r="CE80" s="75"/>
      <c r="CF80" s="76"/>
      <c r="CG80" s="74"/>
      <c r="CH80" s="75"/>
      <c r="CI80" s="75"/>
      <c r="CJ80" s="76"/>
      <c r="CK80" s="74"/>
      <c r="CL80" s="75"/>
      <c r="CM80" s="75"/>
      <c r="CN80" s="76"/>
    </row>
    <row r="81" spans="1:92" s="35" customFormat="1" ht="60" x14ac:dyDescent="0.25">
      <c r="A81" s="77"/>
      <c r="B81" s="78"/>
      <c r="C81" s="78"/>
      <c r="D81" s="78"/>
      <c r="E81" s="79"/>
      <c r="F81" s="80"/>
      <c r="G81" s="143" t="s">
        <v>163</v>
      </c>
      <c r="H81" s="81"/>
      <c r="I81" s="82"/>
      <c r="J81" s="108" t="str">
        <f t="shared" si="3"/>
        <v/>
      </c>
      <c r="K81" s="83"/>
      <c r="L81" s="50" t="s">
        <v>108</v>
      </c>
      <c r="M81" s="105">
        <f>IFERROR(VLOOKUP(L81,'EFICÁCIA DO CONTROLE'!$B$3:$D$7,3,FALSE),"")</f>
        <v>1</v>
      </c>
      <c r="N81" s="83"/>
      <c r="O81" s="50" t="s">
        <v>108</v>
      </c>
      <c r="P81" s="101">
        <f>IFERROR(VLOOKUP(O81,'EFICÁCIA DO CONTROLE'!$B$3:$D$7,3,FALSE),"")</f>
        <v>1</v>
      </c>
      <c r="Q81" s="97"/>
      <c r="R81" s="50" t="s">
        <v>108</v>
      </c>
      <c r="S81" s="105">
        <f>IFERROR(VLOOKUP(R81,'EFICÁCIA DO CONTROLE'!$B$3:$D$7,3,FALSE),"")</f>
        <v>1</v>
      </c>
      <c r="T81" s="83"/>
      <c r="U81" s="50" t="s">
        <v>108</v>
      </c>
      <c r="V81" s="101">
        <f>IFERROR(VLOOKUP(U81,'EFICÁCIA DO CONTROLE'!$B$3:$D$7,3,FALSE),"")</f>
        <v>1</v>
      </c>
      <c r="W81" s="128" t="str">
        <f t="shared" si="4"/>
        <v/>
      </c>
      <c r="X81" s="94" t="str">
        <f>IF(G81="Positivo","Explorar a oportunidade se conveniente",IF(ISNUMBER(W81),IF(W81&lt;2.54,VLOOKUP("Baixo",'NÍVEL DO RISCO'!$B$4:$F$7,3,FALSE),IF(W81&lt;7.54,VLOOKUP("Médio",'NÍVEL DO RISCO'!$B$4:$F$7,3,FALSE),IF(W81&lt;13.54,VLOOKUP("Alto",'NÍVEL DO RISCO'!$B$4:$F$7,3,FALSE),VLOOKUP("Extremo",'NÍVEL DO RISCO'!$B$4:$F$7,3,FALSE)))),""))</f>
        <v/>
      </c>
      <c r="Y81" s="84"/>
      <c r="Z81" s="85" t="s">
        <v>48</v>
      </c>
      <c r="AA81" s="85" t="s">
        <v>48</v>
      </c>
      <c r="AB81" s="86" t="s">
        <v>48</v>
      </c>
      <c r="AC81" s="87"/>
      <c r="AD81" s="88"/>
      <c r="AE81" s="88"/>
      <c r="AF81" s="89"/>
      <c r="AG81" s="87"/>
      <c r="AH81" s="88"/>
      <c r="AI81" s="88"/>
      <c r="AJ81" s="89"/>
      <c r="AK81" s="87"/>
      <c r="AL81" s="88"/>
      <c r="AM81" s="88"/>
      <c r="AN81" s="89"/>
      <c r="AO81" s="87"/>
      <c r="AP81" s="88"/>
      <c r="AQ81" s="88"/>
      <c r="AR81" s="89"/>
      <c r="AS81" s="87"/>
      <c r="AT81" s="88"/>
      <c r="AU81" s="88"/>
      <c r="AV81" s="89"/>
      <c r="AW81" s="87"/>
      <c r="AX81" s="88"/>
      <c r="AY81" s="88"/>
      <c r="AZ81" s="89"/>
      <c r="BA81" s="87"/>
      <c r="BB81" s="88"/>
      <c r="BC81" s="88"/>
      <c r="BD81" s="89"/>
      <c r="BE81" s="87"/>
      <c r="BF81" s="88"/>
      <c r="BG81" s="88"/>
      <c r="BH81" s="89"/>
      <c r="BI81" s="87"/>
      <c r="BJ81" s="88"/>
      <c r="BK81" s="88"/>
      <c r="BL81" s="89"/>
      <c r="BM81" s="87"/>
      <c r="BN81" s="88"/>
      <c r="BO81" s="88"/>
      <c r="BP81" s="89"/>
      <c r="BQ81" s="87"/>
      <c r="BR81" s="88"/>
      <c r="BS81" s="88"/>
      <c r="BT81" s="89"/>
      <c r="BU81" s="87"/>
      <c r="BV81" s="88"/>
      <c r="BW81" s="88"/>
      <c r="BX81" s="89"/>
      <c r="BY81" s="87"/>
      <c r="BZ81" s="88"/>
      <c r="CA81" s="88"/>
      <c r="CB81" s="89"/>
      <c r="CC81" s="87"/>
      <c r="CD81" s="88"/>
      <c r="CE81" s="88"/>
      <c r="CF81" s="89"/>
      <c r="CG81" s="87"/>
      <c r="CH81" s="88"/>
      <c r="CI81" s="88"/>
      <c r="CJ81" s="89"/>
      <c r="CK81" s="87"/>
      <c r="CL81" s="88"/>
      <c r="CM81" s="88"/>
      <c r="CN81" s="89"/>
    </row>
    <row r="82" spans="1:92" s="35" customFormat="1" ht="60" x14ac:dyDescent="0.25">
      <c r="A82" s="63"/>
      <c r="B82" s="64"/>
      <c r="C82" s="64"/>
      <c r="D82" s="64"/>
      <c r="E82" s="65"/>
      <c r="F82" s="66"/>
      <c r="G82" s="142" t="s">
        <v>163</v>
      </c>
      <c r="H82" s="67"/>
      <c r="I82" s="68"/>
      <c r="J82" s="107" t="str">
        <f t="shared" si="3"/>
        <v/>
      </c>
      <c r="K82" s="69"/>
      <c r="L82" s="70" t="s">
        <v>108</v>
      </c>
      <c r="M82" s="111">
        <f>IFERROR(VLOOKUP(L82,'EFICÁCIA DO CONTROLE'!$B$3:$D$7,3,FALSE),"")</f>
        <v>1</v>
      </c>
      <c r="N82" s="69"/>
      <c r="O82" s="70" t="s">
        <v>108</v>
      </c>
      <c r="P82" s="102">
        <f>IFERROR(VLOOKUP(O82,'EFICÁCIA DO CONTROLE'!$B$3:$D$7,3,FALSE),"")</f>
        <v>1</v>
      </c>
      <c r="Q82" s="96"/>
      <c r="R82" s="70" t="s">
        <v>108</v>
      </c>
      <c r="S82" s="111">
        <f>IFERROR(VLOOKUP(R82,'EFICÁCIA DO CONTROLE'!$B$3:$D$7,3,FALSE),"")</f>
        <v>1</v>
      </c>
      <c r="T82" s="69"/>
      <c r="U82" s="70" t="s">
        <v>108</v>
      </c>
      <c r="V82" s="102">
        <f>IFERROR(VLOOKUP(U82,'EFICÁCIA DO CONTROLE'!$B$3:$D$7,3,FALSE),"")</f>
        <v>1</v>
      </c>
      <c r="W82" s="127" t="str">
        <f t="shared" si="4"/>
        <v/>
      </c>
      <c r="X82" s="93" t="str">
        <f>IF(G82="Positivo","Explorar a oportunidade se conveniente",IF(ISNUMBER(W82),IF(W82&lt;2.54,VLOOKUP("Baixo",'NÍVEL DO RISCO'!$B$4:$F$7,3,FALSE),IF(W82&lt;7.54,VLOOKUP("Médio",'NÍVEL DO RISCO'!$B$4:$F$7,3,FALSE),IF(W82&lt;13.54,VLOOKUP("Alto",'NÍVEL DO RISCO'!$B$4:$F$7,3,FALSE),VLOOKUP("Extremo",'NÍVEL DO RISCO'!$B$4:$F$7,3,FALSE)))),""))</f>
        <v/>
      </c>
      <c r="Y82" s="71"/>
      <c r="Z82" s="72" t="s">
        <v>48</v>
      </c>
      <c r="AA82" s="72" t="s">
        <v>48</v>
      </c>
      <c r="AB82" s="73" t="s">
        <v>48</v>
      </c>
      <c r="AC82" s="74"/>
      <c r="AD82" s="75"/>
      <c r="AE82" s="75"/>
      <c r="AF82" s="76"/>
      <c r="AG82" s="74"/>
      <c r="AH82" s="75"/>
      <c r="AI82" s="75"/>
      <c r="AJ82" s="76"/>
      <c r="AK82" s="74"/>
      <c r="AL82" s="75"/>
      <c r="AM82" s="75"/>
      <c r="AN82" s="76"/>
      <c r="AO82" s="74"/>
      <c r="AP82" s="75"/>
      <c r="AQ82" s="75"/>
      <c r="AR82" s="76"/>
      <c r="AS82" s="74"/>
      <c r="AT82" s="75"/>
      <c r="AU82" s="75"/>
      <c r="AV82" s="76"/>
      <c r="AW82" s="74"/>
      <c r="AX82" s="75"/>
      <c r="AY82" s="75"/>
      <c r="AZ82" s="76"/>
      <c r="BA82" s="74"/>
      <c r="BB82" s="75"/>
      <c r="BC82" s="75"/>
      <c r="BD82" s="76"/>
      <c r="BE82" s="74"/>
      <c r="BF82" s="75"/>
      <c r="BG82" s="75"/>
      <c r="BH82" s="76"/>
      <c r="BI82" s="74"/>
      <c r="BJ82" s="75"/>
      <c r="BK82" s="75"/>
      <c r="BL82" s="76"/>
      <c r="BM82" s="74"/>
      <c r="BN82" s="75"/>
      <c r="BO82" s="75"/>
      <c r="BP82" s="76"/>
      <c r="BQ82" s="74"/>
      <c r="BR82" s="75"/>
      <c r="BS82" s="75"/>
      <c r="BT82" s="76"/>
      <c r="BU82" s="74"/>
      <c r="BV82" s="75"/>
      <c r="BW82" s="75"/>
      <c r="BX82" s="76"/>
      <c r="BY82" s="74"/>
      <c r="BZ82" s="75"/>
      <c r="CA82" s="75"/>
      <c r="CB82" s="76"/>
      <c r="CC82" s="74"/>
      <c r="CD82" s="75"/>
      <c r="CE82" s="75"/>
      <c r="CF82" s="76"/>
      <c r="CG82" s="74"/>
      <c r="CH82" s="75"/>
      <c r="CI82" s="75"/>
      <c r="CJ82" s="76"/>
      <c r="CK82" s="74"/>
      <c r="CL82" s="75"/>
      <c r="CM82" s="75"/>
      <c r="CN82" s="76"/>
    </row>
    <row r="83" spans="1:92" s="35" customFormat="1" ht="60" x14ac:dyDescent="0.25">
      <c r="A83" s="77"/>
      <c r="B83" s="78"/>
      <c r="C83" s="78"/>
      <c r="D83" s="78"/>
      <c r="E83" s="79"/>
      <c r="F83" s="80"/>
      <c r="G83" s="143" t="s">
        <v>163</v>
      </c>
      <c r="H83" s="81"/>
      <c r="I83" s="82"/>
      <c r="J83" s="108" t="str">
        <f t="shared" si="3"/>
        <v/>
      </c>
      <c r="K83" s="83"/>
      <c r="L83" s="50" t="s">
        <v>108</v>
      </c>
      <c r="M83" s="105">
        <f>IFERROR(VLOOKUP(L83,'EFICÁCIA DO CONTROLE'!$B$3:$D$7,3,FALSE),"")</f>
        <v>1</v>
      </c>
      <c r="N83" s="83"/>
      <c r="O83" s="50" t="s">
        <v>108</v>
      </c>
      <c r="P83" s="101">
        <f>IFERROR(VLOOKUP(O83,'EFICÁCIA DO CONTROLE'!$B$3:$D$7,3,FALSE),"")</f>
        <v>1</v>
      </c>
      <c r="Q83" s="97"/>
      <c r="R83" s="50" t="s">
        <v>108</v>
      </c>
      <c r="S83" s="105">
        <f>IFERROR(VLOOKUP(R83,'EFICÁCIA DO CONTROLE'!$B$3:$D$7,3,FALSE),"")</f>
        <v>1</v>
      </c>
      <c r="T83" s="83"/>
      <c r="U83" s="50" t="s">
        <v>108</v>
      </c>
      <c r="V83" s="101">
        <f>IFERROR(VLOOKUP(U83,'EFICÁCIA DO CONTROLE'!$B$3:$D$7,3,FALSE),"")</f>
        <v>1</v>
      </c>
      <c r="W83" s="128" t="str">
        <f t="shared" si="4"/>
        <v/>
      </c>
      <c r="X83" s="94" t="str">
        <f>IF(G83="Positivo","Explorar a oportunidade se conveniente",IF(ISNUMBER(W83),IF(W83&lt;2.54,VLOOKUP("Baixo",'NÍVEL DO RISCO'!$B$4:$F$7,3,FALSE),IF(W83&lt;7.54,VLOOKUP("Médio",'NÍVEL DO RISCO'!$B$4:$F$7,3,FALSE),IF(W83&lt;13.54,VLOOKUP("Alto",'NÍVEL DO RISCO'!$B$4:$F$7,3,FALSE),VLOOKUP("Extremo",'NÍVEL DO RISCO'!$B$4:$F$7,3,FALSE)))),""))</f>
        <v/>
      </c>
      <c r="Y83" s="84"/>
      <c r="Z83" s="85" t="s">
        <v>48</v>
      </c>
      <c r="AA83" s="85" t="s">
        <v>48</v>
      </c>
      <c r="AB83" s="86" t="s">
        <v>48</v>
      </c>
      <c r="AC83" s="87"/>
      <c r="AD83" s="88"/>
      <c r="AE83" s="88"/>
      <c r="AF83" s="89"/>
      <c r="AG83" s="87"/>
      <c r="AH83" s="88"/>
      <c r="AI83" s="88"/>
      <c r="AJ83" s="89"/>
      <c r="AK83" s="87"/>
      <c r="AL83" s="88"/>
      <c r="AM83" s="88"/>
      <c r="AN83" s="89"/>
      <c r="AO83" s="87"/>
      <c r="AP83" s="88"/>
      <c r="AQ83" s="88"/>
      <c r="AR83" s="89"/>
      <c r="AS83" s="87"/>
      <c r="AT83" s="88"/>
      <c r="AU83" s="88"/>
      <c r="AV83" s="89"/>
      <c r="AW83" s="87"/>
      <c r="AX83" s="88"/>
      <c r="AY83" s="88"/>
      <c r="AZ83" s="89"/>
      <c r="BA83" s="87"/>
      <c r="BB83" s="88"/>
      <c r="BC83" s="88"/>
      <c r="BD83" s="89"/>
      <c r="BE83" s="87"/>
      <c r="BF83" s="88"/>
      <c r="BG83" s="88"/>
      <c r="BH83" s="89"/>
      <c r="BI83" s="87"/>
      <c r="BJ83" s="88"/>
      <c r="BK83" s="88"/>
      <c r="BL83" s="89"/>
      <c r="BM83" s="87"/>
      <c r="BN83" s="88"/>
      <c r="BO83" s="88"/>
      <c r="BP83" s="89"/>
      <c r="BQ83" s="87"/>
      <c r="BR83" s="88"/>
      <c r="BS83" s="88"/>
      <c r="BT83" s="89"/>
      <c r="BU83" s="87"/>
      <c r="BV83" s="88"/>
      <c r="BW83" s="88"/>
      <c r="BX83" s="89"/>
      <c r="BY83" s="87"/>
      <c r="BZ83" s="88"/>
      <c r="CA83" s="88"/>
      <c r="CB83" s="89"/>
      <c r="CC83" s="87"/>
      <c r="CD83" s="88"/>
      <c r="CE83" s="88"/>
      <c r="CF83" s="89"/>
      <c r="CG83" s="87"/>
      <c r="CH83" s="88"/>
      <c r="CI83" s="88"/>
      <c r="CJ83" s="89"/>
      <c r="CK83" s="87"/>
      <c r="CL83" s="88"/>
      <c r="CM83" s="88"/>
      <c r="CN83" s="89"/>
    </row>
    <row r="84" spans="1:92" s="35" customFormat="1" ht="60" x14ac:dyDescent="0.25">
      <c r="A84" s="63"/>
      <c r="B84" s="64"/>
      <c r="C84" s="64"/>
      <c r="D84" s="64"/>
      <c r="E84" s="65"/>
      <c r="F84" s="66"/>
      <c r="G84" s="142" t="s">
        <v>163</v>
      </c>
      <c r="H84" s="67"/>
      <c r="I84" s="68"/>
      <c r="J84" s="107" t="str">
        <f t="shared" si="3"/>
        <v/>
      </c>
      <c r="K84" s="69"/>
      <c r="L84" s="70" t="s">
        <v>108</v>
      </c>
      <c r="M84" s="111">
        <f>IFERROR(VLOOKUP(L84,'EFICÁCIA DO CONTROLE'!$B$3:$D$7,3,FALSE),"")</f>
        <v>1</v>
      </c>
      <c r="N84" s="69"/>
      <c r="O84" s="70" t="s">
        <v>108</v>
      </c>
      <c r="P84" s="102">
        <f>IFERROR(VLOOKUP(O84,'EFICÁCIA DO CONTROLE'!$B$3:$D$7,3,FALSE),"")</f>
        <v>1</v>
      </c>
      <c r="Q84" s="96"/>
      <c r="R84" s="70" t="s">
        <v>108</v>
      </c>
      <c r="S84" s="111">
        <f>IFERROR(VLOOKUP(R84,'EFICÁCIA DO CONTROLE'!$B$3:$D$7,3,FALSE),"")</f>
        <v>1</v>
      </c>
      <c r="T84" s="69"/>
      <c r="U84" s="70" t="s">
        <v>108</v>
      </c>
      <c r="V84" s="102">
        <f>IFERROR(VLOOKUP(U84,'EFICÁCIA DO CONTROLE'!$B$3:$D$7,3,FALSE),"")</f>
        <v>1</v>
      </c>
      <c r="W84" s="127" t="str">
        <f t="shared" si="4"/>
        <v/>
      </c>
      <c r="X84" s="93" t="str">
        <f>IF(G84="Positivo","Explorar a oportunidade se conveniente",IF(ISNUMBER(W84),IF(W84&lt;2.54,VLOOKUP("Baixo",'NÍVEL DO RISCO'!$B$4:$F$7,3,FALSE),IF(W84&lt;7.54,VLOOKUP("Médio",'NÍVEL DO RISCO'!$B$4:$F$7,3,FALSE),IF(W84&lt;13.54,VLOOKUP("Alto",'NÍVEL DO RISCO'!$B$4:$F$7,3,FALSE),VLOOKUP("Extremo",'NÍVEL DO RISCO'!$B$4:$F$7,3,FALSE)))),""))</f>
        <v/>
      </c>
      <c r="Y84" s="71"/>
      <c r="Z84" s="72" t="s">
        <v>48</v>
      </c>
      <c r="AA84" s="72" t="s">
        <v>48</v>
      </c>
      <c r="AB84" s="73" t="s">
        <v>48</v>
      </c>
      <c r="AC84" s="74"/>
      <c r="AD84" s="75"/>
      <c r="AE84" s="75"/>
      <c r="AF84" s="76"/>
      <c r="AG84" s="74"/>
      <c r="AH84" s="75"/>
      <c r="AI84" s="75"/>
      <c r="AJ84" s="76"/>
      <c r="AK84" s="74"/>
      <c r="AL84" s="75"/>
      <c r="AM84" s="75"/>
      <c r="AN84" s="76"/>
      <c r="AO84" s="74"/>
      <c r="AP84" s="75"/>
      <c r="AQ84" s="75"/>
      <c r="AR84" s="76"/>
      <c r="AS84" s="74"/>
      <c r="AT84" s="75"/>
      <c r="AU84" s="75"/>
      <c r="AV84" s="76"/>
      <c r="AW84" s="74"/>
      <c r="AX84" s="75"/>
      <c r="AY84" s="75"/>
      <c r="AZ84" s="76"/>
      <c r="BA84" s="74"/>
      <c r="BB84" s="75"/>
      <c r="BC84" s="75"/>
      <c r="BD84" s="76"/>
      <c r="BE84" s="74"/>
      <c r="BF84" s="75"/>
      <c r="BG84" s="75"/>
      <c r="BH84" s="76"/>
      <c r="BI84" s="74"/>
      <c r="BJ84" s="75"/>
      <c r="BK84" s="75"/>
      <c r="BL84" s="76"/>
      <c r="BM84" s="74"/>
      <c r="BN84" s="75"/>
      <c r="BO84" s="75"/>
      <c r="BP84" s="76"/>
      <c r="BQ84" s="74"/>
      <c r="BR84" s="75"/>
      <c r="BS84" s="75"/>
      <c r="BT84" s="76"/>
      <c r="BU84" s="74"/>
      <c r="BV84" s="75"/>
      <c r="BW84" s="75"/>
      <c r="BX84" s="76"/>
      <c r="BY84" s="74"/>
      <c r="BZ84" s="75"/>
      <c r="CA84" s="75"/>
      <c r="CB84" s="76"/>
      <c r="CC84" s="74"/>
      <c r="CD84" s="75"/>
      <c r="CE84" s="75"/>
      <c r="CF84" s="76"/>
      <c r="CG84" s="74"/>
      <c r="CH84" s="75"/>
      <c r="CI84" s="75"/>
      <c r="CJ84" s="76"/>
      <c r="CK84" s="74"/>
      <c r="CL84" s="75"/>
      <c r="CM84" s="75"/>
      <c r="CN84" s="76"/>
    </row>
    <row r="85" spans="1:92" s="35" customFormat="1" ht="60" x14ac:dyDescent="0.25">
      <c r="A85" s="77"/>
      <c r="B85" s="78"/>
      <c r="C85" s="78"/>
      <c r="D85" s="78"/>
      <c r="E85" s="79"/>
      <c r="F85" s="80"/>
      <c r="G85" s="143" t="s">
        <v>163</v>
      </c>
      <c r="H85" s="81"/>
      <c r="I85" s="82"/>
      <c r="J85" s="108" t="str">
        <f t="shared" si="3"/>
        <v/>
      </c>
      <c r="K85" s="83"/>
      <c r="L85" s="50" t="s">
        <v>108</v>
      </c>
      <c r="M85" s="105">
        <f>IFERROR(VLOOKUP(L85,'EFICÁCIA DO CONTROLE'!$B$3:$D$7,3,FALSE),"")</f>
        <v>1</v>
      </c>
      <c r="N85" s="83"/>
      <c r="O85" s="50" t="s">
        <v>108</v>
      </c>
      <c r="P85" s="101">
        <f>IFERROR(VLOOKUP(O85,'EFICÁCIA DO CONTROLE'!$B$3:$D$7,3,FALSE),"")</f>
        <v>1</v>
      </c>
      <c r="Q85" s="97"/>
      <c r="R85" s="50" t="s">
        <v>108</v>
      </c>
      <c r="S85" s="105">
        <f>IFERROR(VLOOKUP(R85,'EFICÁCIA DO CONTROLE'!$B$3:$D$7,3,FALSE),"")</f>
        <v>1</v>
      </c>
      <c r="T85" s="83"/>
      <c r="U85" s="50" t="s">
        <v>108</v>
      </c>
      <c r="V85" s="101">
        <f>IFERROR(VLOOKUP(U85,'EFICÁCIA DO CONTROLE'!$B$3:$D$7,3,FALSE),"")</f>
        <v>1</v>
      </c>
      <c r="W85" s="128" t="str">
        <f t="shared" si="4"/>
        <v/>
      </c>
      <c r="X85" s="94" t="str">
        <f>IF(G85="Positivo","Explorar a oportunidade se conveniente",IF(ISNUMBER(W85),IF(W85&lt;2.54,VLOOKUP("Baixo",'NÍVEL DO RISCO'!$B$4:$F$7,3,FALSE),IF(W85&lt;7.54,VLOOKUP("Médio",'NÍVEL DO RISCO'!$B$4:$F$7,3,FALSE),IF(W85&lt;13.54,VLOOKUP("Alto",'NÍVEL DO RISCO'!$B$4:$F$7,3,FALSE),VLOOKUP("Extremo",'NÍVEL DO RISCO'!$B$4:$F$7,3,FALSE)))),""))</f>
        <v/>
      </c>
      <c r="Y85" s="84"/>
      <c r="Z85" s="85" t="s">
        <v>48</v>
      </c>
      <c r="AA85" s="85" t="s">
        <v>48</v>
      </c>
      <c r="AB85" s="86" t="s">
        <v>48</v>
      </c>
      <c r="AC85" s="87"/>
      <c r="AD85" s="88"/>
      <c r="AE85" s="88"/>
      <c r="AF85" s="89"/>
      <c r="AG85" s="87"/>
      <c r="AH85" s="88"/>
      <c r="AI85" s="88"/>
      <c r="AJ85" s="89"/>
      <c r="AK85" s="87"/>
      <c r="AL85" s="88"/>
      <c r="AM85" s="88"/>
      <c r="AN85" s="89"/>
      <c r="AO85" s="87"/>
      <c r="AP85" s="88"/>
      <c r="AQ85" s="88"/>
      <c r="AR85" s="89"/>
      <c r="AS85" s="87"/>
      <c r="AT85" s="88"/>
      <c r="AU85" s="88"/>
      <c r="AV85" s="89"/>
      <c r="AW85" s="87"/>
      <c r="AX85" s="88"/>
      <c r="AY85" s="88"/>
      <c r="AZ85" s="89"/>
      <c r="BA85" s="87"/>
      <c r="BB85" s="88"/>
      <c r="BC85" s="88"/>
      <c r="BD85" s="89"/>
      <c r="BE85" s="87"/>
      <c r="BF85" s="88"/>
      <c r="BG85" s="88"/>
      <c r="BH85" s="89"/>
      <c r="BI85" s="87"/>
      <c r="BJ85" s="88"/>
      <c r="BK85" s="88"/>
      <c r="BL85" s="89"/>
      <c r="BM85" s="87"/>
      <c r="BN85" s="88"/>
      <c r="BO85" s="88"/>
      <c r="BP85" s="89"/>
      <c r="BQ85" s="87"/>
      <c r="BR85" s="88"/>
      <c r="BS85" s="88"/>
      <c r="BT85" s="89"/>
      <c r="BU85" s="87"/>
      <c r="BV85" s="88"/>
      <c r="BW85" s="88"/>
      <c r="BX85" s="89"/>
      <c r="BY85" s="87"/>
      <c r="BZ85" s="88"/>
      <c r="CA85" s="88"/>
      <c r="CB85" s="89"/>
      <c r="CC85" s="87"/>
      <c r="CD85" s="88"/>
      <c r="CE85" s="88"/>
      <c r="CF85" s="89"/>
      <c r="CG85" s="87"/>
      <c r="CH85" s="88"/>
      <c r="CI85" s="88"/>
      <c r="CJ85" s="89"/>
      <c r="CK85" s="87"/>
      <c r="CL85" s="88"/>
      <c r="CM85" s="88"/>
      <c r="CN85" s="89"/>
    </row>
    <row r="86" spans="1:92" s="35" customFormat="1" ht="60" x14ac:dyDescent="0.25">
      <c r="A86" s="63"/>
      <c r="B86" s="64"/>
      <c r="C86" s="64"/>
      <c r="D86" s="64"/>
      <c r="E86" s="65"/>
      <c r="F86" s="66"/>
      <c r="G86" s="142" t="s">
        <v>163</v>
      </c>
      <c r="H86" s="67"/>
      <c r="I86" s="68"/>
      <c r="J86" s="107" t="str">
        <f t="shared" si="3"/>
        <v/>
      </c>
      <c r="K86" s="69"/>
      <c r="L86" s="70" t="s">
        <v>108</v>
      </c>
      <c r="M86" s="111">
        <f>IFERROR(VLOOKUP(L86,'EFICÁCIA DO CONTROLE'!$B$3:$D$7,3,FALSE),"")</f>
        <v>1</v>
      </c>
      <c r="N86" s="69"/>
      <c r="O86" s="70" t="s">
        <v>108</v>
      </c>
      <c r="P86" s="102">
        <f>IFERROR(VLOOKUP(O86,'EFICÁCIA DO CONTROLE'!$B$3:$D$7,3,FALSE),"")</f>
        <v>1</v>
      </c>
      <c r="Q86" s="96"/>
      <c r="R86" s="70" t="s">
        <v>108</v>
      </c>
      <c r="S86" s="111">
        <f>IFERROR(VLOOKUP(R86,'EFICÁCIA DO CONTROLE'!$B$3:$D$7,3,FALSE),"")</f>
        <v>1</v>
      </c>
      <c r="T86" s="69"/>
      <c r="U86" s="70" t="s">
        <v>108</v>
      </c>
      <c r="V86" s="102">
        <f>IFERROR(VLOOKUP(U86,'EFICÁCIA DO CONTROLE'!$B$3:$D$7,3,FALSE),"")</f>
        <v>1</v>
      </c>
      <c r="W86" s="127" t="str">
        <f t="shared" si="4"/>
        <v/>
      </c>
      <c r="X86" s="93" t="str">
        <f>IF(G86="Positivo","Explorar a oportunidade se conveniente",IF(ISNUMBER(W86),IF(W86&lt;2.54,VLOOKUP("Baixo",'NÍVEL DO RISCO'!$B$4:$F$7,3,FALSE),IF(W86&lt;7.54,VLOOKUP("Médio",'NÍVEL DO RISCO'!$B$4:$F$7,3,FALSE),IF(W86&lt;13.54,VLOOKUP("Alto",'NÍVEL DO RISCO'!$B$4:$F$7,3,FALSE),VLOOKUP("Extremo",'NÍVEL DO RISCO'!$B$4:$F$7,3,FALSE)))),""))</f>
        <v/>
      </c>
      <c r="Y86" s="71"/>
      <c r="Z86" s="72" t="s">
        <v>48</v>
      </c>
      <c r="AA86" s="72" t="s">
        <v>48</v>
      </c>
      <c r="AB86" s="73" t="s">
        <v>48</v>
      </c>
      <c r="AC86" s="74"/>
      <c r="AD86" s="75"/>
      <c r="AE86" s="75"/>
      <c r="AF86" s="76"/>
      <c r="AG86" s="74"/>
      <c r="AH86" s="75"/>
      <c r="AI86" s="75"/>
      <c r="AJ86" s="76"/>
      <c r="AK86" s="74"/>
      <c r="AL86" s="75"/>
      <c r="AM86" s="75"/>
      <c r="AN86" s="76"/>
      <c r="AO86" s="74"/>
      <c r="AP86" s="75"/>
      <c r="AQ86" s="75"/>
      <c r="AR86" s="76"/>
      <c r="AS86" s="74"/>
      <c r="AT86" s="75"/>
      <c r="AU86" s="75"/>
      <c r="AV86" s="76"/>
      <c r="AW86" s="74"/>
      <c r="AX86" s="75"/>
      <c r="AY86" s="75"/>
      <c r="AZ86" s="76"/>
      <c r="BA86" s="74"/>
      <c r="BB86" s="75"/>
      <c r="BC86" s="75"/>
      <c r="BD86" s="76"/>
      <c r="BE86" s="74"/>
      <c r="BF86" s="75"/>
      <c r="BG86" s="75"/>
      <c r="BH86" s="76"/>
      <c r="BI86" s="74"/>
      <c r="BJ86" s="75"/>
      <c r="BK86" s="75"/>
      <c r="BL86" s="76"/>
      <c r="BM86" s="74"/>
      <c r="BN86" s="75"/>
      <c r="BO86" s="75"/>
      <c r="BP86" s="76"/>
      <c r="BQ86" s="74"/>
      <c r="BR86" s="75"/>
      <c r="BS86" s="75"/>
      <c r="BT86" s="76"/>
      <c r="BU86" s="74"/>
      <c r="BV86" s="75"/>
      <c r="BW86" s="75"/>
      <c r="BX86" s="76"/>
      <c r="BY86" s="74"/>
      <c r="BZ86" s="75"/>
      <c r="CA86" s="75"/>
      <c r="CB86" s="76"/>
      <c r="CC86" s="74"/>
      <c r="CD86" s="75"/>
      <c r="CE86" s="75"/>
      <c r="CF86" s="76"/>
      <c r="CG86" s="74"/>
      <c r="CH86" s="75"/>
      <c r="CI86" s="75"/>
      <c r="CJ86" s="76"/>
      <c r="CK86" s="74"/>
      <c r="CL86" s="75"/>
      <c r="CM86" s="75"/>
      <c r="CN86" s="76"/>
    </row>
    <row r="87" spans="1:92" s="35" customFormat="1" ht="60" x14ac:dyDescent="0.25">
      <c r="A87" s="77"/>
      <c r="B87" s="78"/>
      <c r="C87" s="78"/>
      <c r="D87" s="78"/>
      <c r="E87" s="79"/>
      <c r="F87" s="80"/>
      <c r="G87" s="143" t="s">
        <v>163</v>
      </c>
      <c r="H87" s="81"/>
      <c r="I87" s="82"/>
      <c r="J87" s="108" t="str">
        <f t="shared" si="3"/>
        <v/>
      </c>
      <c r="K87" s="83"/>
      <c r="L87" s="50" t="s">
        <v>108</v>
      </c>
      <c r="M87" s="105">
        <f>IFERROR(VLOOKUP(L87,'EFICÁCIA DO CONTROLE'!$B$3:$D$7,3,FALSE),"")</f>
        <v>1</v>
      </c>
      <c r="N87" s="83"/>
      <c r="O87" s="50" t="s">
        <v>108</v>
      </c>
      <c r="P87" s="101">
        <f>IFERROR(VLOOKUP(O87,'EFICÁCIA DO CONTROLE'!$B$3:$D$7,3,FALSE),"")</f>
        <v>1</v>
      </c>
      <c r="Q87" s="97"/>
      <c r="R87" s="50" t="s">
        <v>108</v>
      </c>
      <c r="S87" s="105">
        <f>IFERROR(VLOOKUP(R87,'EFICÁCIA DO CONTROLE'!$B$3:$D$7,3,FALSE),"")</f>
        <v>1</v>
      </c>
      <c r="T87" s="83"/>
      <c r="U87" s="50" t="s">
        <v>108</v>
      </c>
      <c r="V87" s="101">
        <f>IFERROR(VLOOKUP(U87,'EFICÁCIA DO CONTROLE'!$B$3:$D$7,3,FALSE),"")</f>
        <v>1</v>
      </c>
      <c r="W87" s="128" t="str">
        <f t="shared" si="4"/>
        <v/>
      </c>
      <c r="X87" s="94" t="str">
        <f>IF(G87="Positivo","Explorar a oportunidade se conveniente",IF(ISNUMBER(W87),IF(W87&lt;2.54,VLOOKUP("Baixo",'NÍVEL DO RISCO'!$B$4:$F$7,3,FALSE),IF(W87&lt;7.54,VLOOKUP("Médio",'NÍVEL DO RISCO'!$B$4:$F$7,3,FALSE),IF(W87&lt;13.54,VLOOKUP("Alto",'NÍVEL DO RISCO'!$B$4:$F$7,3,FALSE),VLOOKUP("Extremo",'NÍVEL DO RISCO'!$B$4:$F$7,3,FALSE)))),""))</f>
        <v/>
      </c>
      <c r="Y87" s="84"/>
      <c r="Z87" s="85" t="s">
        <v>48</v>
      </c>
      <c r="AA87" s="85" t="s">
        <v>48</v>
      </c>
      <c r="AB87" s="86" t="s">
        <v>48</v>
      </c>
      <c r="AC87" s="87"/>
      <c r="AD87" s="88"/>
      <c r="AE87" s="88"/>
      <c r="AF87" s="89"/>
      <c r="AG87" s="87"/>
      <c r="AH87" s="88"/>
      <c r="AI87" s="88"/>
      <c r="AJ87" s="89"/>
      <c r="AK87" s="87"/>
      <c r="AL87" s="88"/>
      <c r="AM87" s="88"/>
      <c r="AN87" s="89"/>
      <c r="AO87" s="87"/>
      <c r="AP87" s="88"/>
      <c r="AQ87" s="88"/>
      <c r="AR87" s="89"/>
      <c r="AS87" s="87"/>
      <c r="AT87" s="88"/>
      <c r="AU87" s="88"/>
      <c r="AV87" s="89"/>
      <c r="AW87" s="87"/>
      <c r="AX87" s="88"/>
      <c r="AY87" s="88"/>
      <c r="AZ87" s="89"/>
      <c r="BA87" s="87"/>
      <c r="BB87" s="88"/>
      <c r="BC87" s="88"/>
      <c r="BD87" s="89"/>
      <c r="BE87" s="87"/>
      <c r="BF87" s="88"/>
      <c r="BG87" s="88"/>
      <c r="BH87" s="89"/>
      <c r="BI87" s="87"/>
      <c r="BJ87" s="88"/>
      <c r="BK87" s="88"/>
      <c r="BL87" s="89"/>
      <c r="BM87" s="87"/>
      <c r="BN87" s="88"/>
      <c r="BO87" s="88"/>
      <c r="BP87" s="89"/>
      <c r="BQ87" s="87"/>
      <c r="BR87" s="88"/>
      <c r="BS87" s="88"/>
      <c r="BT87" s="89"/>
      <c r="BU87" s="87"/>
      <c r="BV87" s="88"/>
      <c r="BW87" s="88"/>
      <c r="BX87" s="89"/>
      <c r="BY87" s="87"/>
      <c r="BZ87" s="88"/>
      <c r="CA87" s="88"/>
      <c r="CB87" s="89"/>
      <c r="CC87" s="87"/>
      <c r="CD87" s="88"/>
      <c r="CE87" s="88"/>
      <c r="CF87" s="89"/>
      <c r="CG87" s="87"/>
      <c r="CH87" s="88"/>
      <c r="CI87" s="88"/>
      <c r="CJ87" s="89"/>
      <c r="CK87" s="87"/>
      <c r="CL87" s="88"/>
      <c r="CM87" s="88"/>
      <c r="CN87" s="89"/>
    </row>
    <row r="88" spans="1:92" s="35" customFormat="1" ht="60" x14ac:dyDescent="0.25">
      <c r="A88" s="63"/>
      <c r="B88" s="64"/>
      <c r="C88" s="64"/>
      <c r="D88" s="64"/>
      <c r="E88" s="65"/>
      <c r="F88" s="66"/>
      <c r="G88" s="142" t="s">
        <v>163</v>
      </c>
      <c r="H88" s="67"/>
      <c r="I88" s="68"/>
      <c r="J88" s="107" t="str">
        <f t="shared" si="3"/>
        <v/>
      </c>
      <c r="K88" s="69"/>
      <c r="L88" s="70" t="s">
        <v>108</v>
      </c>
      <c r="M88" s="111">
        <f>IFERROR(VLOOKUP(L88,'EFICÁCIA DO CONTROLE'!$B$3:$D$7,3,FALSE),"")</f>
        <v>1</v>
      </c>
      <c r="N88" s="69"/>
      <c r="O88" s="70" t="s">
        <v>108</v>
      </c>
      <c r="P88" s="102">
        <f>IFERROR(VLOOKUP(O88,'EFICÁCIA DO CONTROLE'!$B$3:$D$7,3,FALSE),"")</f>
        <v>1</v>
      </c>
      <c r="Q88" s="96"/>
      <c r="R88" s="70" t="s">
        <v>108</v>
      </c>
      <c r="S88" s="111">
        <f>IFERROR(VLOOKUP(R88,'EFICÁCIA DO CONTROLE'!$B$3:$D$7,3,FALSE),"")</f>
        <v>1</v>
      </c>
      <c r="T88" s="69"/>
      <c r="U88" s="70" t="s">
        <v>108</v>
      </c>
      <c r="V88" s="102">
        <f>IFERROR(VLOOKUP(U88,'EFICÁCIA DO CONTROLE'!$B$3:$D$7,3,FALSE),"")</f>
        <v>1</v>
      </c>
      <c r="W88" s="127" t="str">
        <f t="shared" si="4"/>
        <v/>
      </c>
      <c r="X88" s="93" t="str">
        <f>IF(G88="Positivo","Explorar a oportunidade se conveniente",IF(ISNUMBER(W88),IF(W88&lt;2.54,VLOOKUP("Baixo",'NÍVEL DO RISCO'!$B$4:$F$7,3,FALSE),IF(W88&lt;7.54,VLOOKUP("Médio",'NÍVEL DO RISCO'!$B$4:$F$7,3,FALSE),IF(W88&lt;13.54,VLOOKUP("Alto",'NÍVEL DO RISCO'!$B$4:$F$7,3,FALSE),VLOOKUP("Extremo",'NÍVEL DO RISCO'!$B$4:$F$7,3,FALSE)))),""))</f>
        <v/>
      </c>
      <c r="Y88" s="71"/>
      <c r="Z88" s="72" t="s">
        <v>48</v>
      </c>
      <c r="AA88" s="72" t="s">
        <v>48</v>
      </c>
      <c r="AB88" s="73" t="s">
        <v>48</v>
      </c>
      <c r="AC88" s="74"/>
      <c r="AD88" s="75"/>
      <c r="AE88" s="75"/>
      <c r="AF88" s="76"/>
      <c r="AG88" s="74"/>
      <c r="AH88" s="75"/>
      <c r="AI88" s="75"/>
      <c r="AJ88" s="76"/>
      <c r="AK88" s="74"/>
      <c r="AL88" s="75"/>
      <c r="AM88" s="75"/>
      <c r="AN88" s="76"/>
      <c r="AO88" s="74"/>
      <c r="AP88" s="75"/>
      <c r="AQ88" s="75"/>
      <c r="AR88" s="76"/>
      <c r="AS88" s="74"/>
      <c r="AT88" s="75"/>
      <c r="AU88" s="75"/>
      <c r="AV88" s="76"/>
      <c r="AW88" s="74"/>
      <c r="AX88" s="75"/>
      <c r="AY88" s="75"/>
      <c r="AZ88" s="76"/>
      <c r="BA88" s="74"/>
      <c r="BB88" s="75"/>
      <c r="BC88" s="75"/>
      <c r="BD88" s="76"/>
      <c r="BE88" s="74"/>
      <c r="BF88" s="75"/>
      <c r="BG88" s="75"/>
      <c r="BH88" s="76"/>
      <c r="BI88" s="74"/>
      <c r="BJ88" s="75"/>
      <c r="BK88" s="75"/>
      <c r="BL88" s="76"/>
      <c r="BM88" s="74"/>
      <c r="BN88" s="75"/>
      <c r="BO88" s="75"/>
      <c r="BP88" s="76"/>
      <c r="BQ88" s="74"/>
      <c r="BR88" s="75"/>
      <c r="BS88" s="75"/>
      <c r="BT88" s="76"/>
      <c r="BU88" s="74"/>
      <c r="BV88" s="75"/>
      <c r="BW88" s="75"/>
      <c r="BX88" s="76"/>
      <c r="BY88" s="74"/>
      <c r="BZ88" s="75"/>
      <c r="CA88" s="75"/>
      <c r="CB88" s="76"/>
      <c r="CC88" s="74"/>
      <c r="CD88" s="75"/>
      <c r="CE88" s="75"/>
      <c r="CF88" s="76"/>
      <c r="CG88" s="74"/>
      <c r="CH88" s="75"/>
      <c r="CI88" s="75"/>
      <c r="CJ88" s="76"/>
      <c r="CK88" s="74"/>
      <c r="CL88" s="75"/>
      <c r="CM88" s="75"/>
      <c r="CN88" s="76"/>
    </row>
    <row r="89" spans="1:92" s="35" customFormat="1" ht="60" x14ac:dyDescent="0.25">
      <c r="A89" s="77"/>
      <c r="B89" s="78"/>
      <c r="C89" s="78"/>
      <c r="D89" s="78"/>
      <c r="E89" s="79"/>
      <c r="F89" s="80"/>
      <c r="G89" s="143" t="s">
        <v>163</v>
      </c>
      <c r="H89" s="81"/>
      <c r="I89" s="82"/>
      <c r="J89" s="108" t="str">
        <f t="shared" si="3"/>
        <v/>
      </c>
      <c r="K89" s="83"/>
      <c r="L89" s="50" t="s">
        <v>108</v>
      </c>
      <c r="M89" s="105">
        <f>IFERROR(VLOOKUP(L89,'EFICÁCIA DO CONTROLE'!$B$3:$D$7,3,FALSE),"")</f>
        <v>1</v>
      </c>
      <c r="N89" s="83"/>
      <c r="O89" s="50" t="s">
        <v>108</v>
      </c>
      <c r="P89" s="101">
        <f>IFERROR(VLOOKUP(O89,'EFICÁCIA DO CONTROLE'!$B$3:$D$7,3,FALSE),"")</f>
        <v>1</v>
      </c>
      <c r="Q89" s="97"/>
      <c r="R89" s="50" t="s">
        <v>108</v>
      </c>
      <c r="S89" s="105">
        <f>IFERROR(VLOOKUP(R89,'EFICÁCIA DO CONTROLE'!$B$3:$D$7,3,FALSE),"")</f>
        <v>1</v>
      </c>
      <c r="T89" s="83"/>
      <c r="U89" s="50" t="s">
        <v>108</v>
      </c>
      <c r="V89" s="101">
        <f>IFERROR(VLOOKUP(U89,'EFICÁCIA DO CONTROLE'!$B$3:$D$7,3,FALSE),"")</f>
        <v>1</v>
      </c>
      <c r="W89" s="128" t="str">
        <f t="shared" si="4"/>
        <v/>
      </c>
      <c r="X89" s="94" t="str">
        <f>IF(G89="Positivo","Explorar a oportunidade se conveniente",IF(ISNUMBER(W89),IF(W89&lt;2.54,VLOOKUP("Baixo",'NÍVEL DO RISCO'!$B$4:$F$7,3,FALSE),IF(W89&lt;7.54,VLOOKUP("Médio",'NÍVEL DO RISCO'!$B$4:$F$7,3,FALSE),IF(W89&lt;13.54,VLOOKUP("Alto",'NÍVEL DO RISCO'!$B$4:$F$7,3,FALSE),VLOOKUP("Extremo",'NÍVEL DO RISCO'!$B$4:$F$7,3,FALSE)))),""))</f>
        <v/>
      </c>
      <c r="Y89" s="84"/>
      <c r="Z89" s="85" t="s">
        <v>48</v>
      </c>
      <c r="AA89" s="85" t="s">
        <v>48</v>
      </c>
      <c r="AB89" s="86" t="s">
        <v>48</v>
      </c>
      <c r="AC89" s="87"/>
      <c r="AD89" s="88"/>
      <c r="AE89" s="88"/>
      <c r="AF89" s="89"/>
      <c r="AG89" s="87"/>
      <c r="AH89" s="88"/>
      <c r="AI89" s="88"/>
      <c r="AJ89" s="89"/>
      <c r="AK89" s="87"/>
      <c r="AL89" s="88"/>
      <c r="AM89" s="88"/>
      <c r="AN89" s="89"/>
      <c r="AO89" s="87"/>
      <c r="AP89" s="88"/>
      <c r="AQ89" s="88"/>
      <c r="AR89" s="89"/>
      <c r="AS89" s="87"/>
      <c r="AT89" s="88"/>
      <c r="AU89" s="88"/>
      <c r="AV89" s="89"/>
      <c r="AW89" s="87"/>
      <c r="AX89" s="88"/>
      <c r="AY89" s="88"/>
      <c r="AZ89" s="89"/>
      <c r="BA89" s="87"/>
      <c r="BB89" s="88"/>
      <c r="BC89" s="88"/>
      <c r="BD89" s="89"/>
      <c r="BE89" s="87"/>
      <c r="BF89" s="88"/>
      <c r="BG89" s="88"/>
      <c r="BH89" s="89"/>
      <c r="BI89" s="87"/>
      <c r="BJ89" s="88"/>
      <c r="BK89" s="88"/>
      <c r="BL89" s="89"/>
      <c r="BM89" s="87"/>
      <c r="BN89" s="88"/>
      <c r="BO89" s="88"/>
      <c r="BP89" s="89"/>
      <c r="BQ89" s="87"/>
      <c r="BR89" s="88"/>
      <c r="BS89" s="88"/>
      <c r="BT89" s="89"/>
      <c r="BU89" s="87"/>
      <c r="BV89" s="88"/>
      <c r="BW89" s="88"/>
      <c r="BX89" s="89"/>
      <c r="BY89" s="87"/>
      <c r="BZ89" s="88"/>
      <c r="CA89" s="88"/>
      <c r="CB89" s="89"/>
      <c r="CC89" s="87"/>
      <c r="CD89" s="88"/>
      <c r="CE89" s="88"/>
      <c r="CF89" s="89"/>
      <c r="CG89" s="87"/>
      <c r="CH89" s="88"/>
      <c r="CI89" s="88"/>
      <c r="CJ89" s="89"/>
      <c r="CK89" s="87"/>
      <c r="CL89" s="88"/>
      <c r="CM89" s="88"/>
      <c r="CN89" s="89"/>
    </row>
    <row r="90" spans="1:92" s="35" customFormat="1" ht="60" x14ac:dyDescent="0.25">
      <c r="A90" s="63"/>
      <c r="B90" s="64"/>
      <c r="C90" s="64"/>
      <c r="D90" s="64"/>
      <c r="E90" s="65"/>
      <c r="F90" s="66"/>
      <c r="G90" s="142" t="s">
        <v>163</v>
      </c>
      <c r="H90" s="67"/>
      <c r="I90" s="68"/>
      <c r="J90" s="107" t="str">
        <f t="shared" si="3"/>
        <v/>
      </c>
      <c r="K90" s="69"/>
      <c r="L90" s="70" t="s">
        <v>108</v>
      </c>
      <c r="M90" s="111">
        <f>IFERROR(VLOOKUP(L90,'EFICÁCIA DO CONTROLE'!$B$3:$D$7,3,FALSE),"")</f>
        <v>1</v>
      </c>
      <c r="N90" s="69"/>
      <c r="O90" s="70" t="s">
        <v>108</v>
      </c>
      <c r="P90" s="102">
        <f>IFERROR(VLOOKUP(O90,'EFICÁCIA DO CONTROLE'!$B$3:$D$7,3,FALSE),"")</f>
        <v>1</v>
      </c>
      <c r="Q90" s="96"/>
      <c r="R90" s="70" t="s">
        <v>108</v>
      </c>
      <c r="S90" s="111">
        <f>IFERROR(VLOOKUP(R90,'EFICÁCIA DO CONTROLE'!$B$3:$D$7,3,FALSE),"")</f>
        <v>1</v>
      </c>
      <c r="T90" s="69"/>
      <c r="U90" s="70" t="s">
        <v>108</v>
      </c>
      <c r="V90" s="102">
        <f>IFERROR(VLOOKUP(U90,'EFICÁCIA DO CONTROLE'!$B$3:$D$7,3,FALSE),"")</f>
        <v>1</v>
      </c>
      <c r="W90" s="127" t="str">
        <f t="shared" si="4"/>
        <v/>
      </c>
      <c r="X90" s="93" t="str">
        <f>IF(G90="Positivo","Explorar a oportunidade se conveniente",IF(ISNUMBER(W90),IF(W90&lt;2.54,VLOOKUP("Baixo",'NÍVEL DO RISCO'!$B$4:$F$7,3,FALSE),IF(W90&lt;7.54,VLOOKUP("Médio",'NÍVEL DO RISCO'!$B$4:$F$7,3,FALSE),IF(W90&lt;13.54,VLOOKUP("Alto",'NÍVEL DO RISCO'!$B$4:$F$7,3,FALSE),VLOOKUP("Extremo",'NÍVEL DO RISCO'!$B$4:$F$7,3,FALSE)))),""))</f>
        <v/>
      </c>
      <c r="Y90" s="71"/>
      <c r="Z90" s="72" t="s">
        <v>48</v>
      </c>
      <c r="AA90" s="72" t="s">
        <v>48</v>
      </c>
      <c r="AB90" s="73" t="s">
        <v>48</v>
      </c>
      <c r="AC90" s="74"/>
      <c r="AD90" s="75"/>
      <c r="AE90" s="75"/>
      <c r="AF90" s="76"/>
      <c r="AG90" s="74"/>
      <c r="AH90" s="75"/>
      <c r="AI90" s="75"/>
      <c r="AJ90" s="76"/>
      <c r="AK90" s="74"/>
      <c r="AL90" s="75"/>
      <c r="AM90" s="75"/>
      <c r="AN90" s="76"/>
      <c r="AO90" s="74"/>
      <c r="AP90" s="75"/>
      <c r="AQ90" s="75"/>
      <c r="AR90" s="76"/>
      <c r="AS90" s="74"/>
      <c r="AT90" s="75"/>
      <c r="AU90" s="75"/>
      <c r="AV90" s="76"/>
      <c r="AW90" s="74"/>
      <c r="AX90" s="75"/>
      <c r="AY90" s="75"/>
      <c r="AZ90" s="76"/>
      <c r="BA90" s="74"/>
      <c r="BB90" s="75"/>
      <c r="BC90" s="75"/>
      <c r="BD90" s="76"/>
      <c r="BE90" s="74"/>
      <c r="BF90" s="75"/>
      <c r="BG90" s="75"/>
      <c r="BH90" s="76"/>
      <c r="BI90" s="74"/>
      <c r="BJ90" s="75"/>
      <c r="BK90" s="75"/>
      <c r="BL90" s="76"/>
      <c r="BM90" s="74"/>
      <c r="BN90" s="75"/>
      <c r="BO90" s="75"/>
      <c r="BP90" s="76"/>
      <c r="BQ90" s="74"/>
      <c r="BR90" s="75"/>
      <c r="BS90" s="75"/>
      <c r="BT90" s="76"/>
      <c r="BU90" s="74"/>
      <c r="BV90" s="75"/>
      <c r="BW90" s="75"/>
      <c r="BX90" s="76"/>
      <c r="BY90" s="74"/>
      <c r="BZ90" s="75"/>
      <c r="CA90" s="75"/>
      <c r="CB90" s="76"/>
      <c r="CC90" s="74"/>
      <c r="CD90" s="75"/>
      <c r="CE90" s="75"/>
      <c r="CF90" s="76"/>
      <c r="CG90" s="74"/>
      <c r="CH90" s="75"/>
      <c r="CI90" s="75"/>
      <c r="CJ90" s="76"/>
      <c r="CK90" s="74"/>
      <c r="CL90" s="75"/>
      <c r="CM90" s="75"/>
      <c r="CN90" s="76"/>
    </row>
    <row r="91" spans="1:92" s="35" customFormat="1" ht="60" x14ac:dyDescent="0.25">
      <c r="A91" s="77"/>
      <c r="B91" s="78"/>
      <c r="C91" s="78"/>
      <c r="D91" s="78"/>
      <c r="E91" s="79"/>
      <c r="F91" s="80"/>
      <c r="G91" s="143" t="s">
        <v>163</v>
      </c>
      <c r="H91" s="81"/>
      <c r="I91" s="82"/>
      <c r="J91" s="108" t="str">
        <f t="shared" si="3"/>
        <v/>
      </c>
      <c r="K91" s="83"/>
      <c r="L91" s="50" t="s">
        <v>108</v>
      </c>
      <c r="M91" s="105">
        <f>IFERROR(VLOOKUP(L91,'EFICÁCIA DO CONTROLE'!$B$3:$D$7,3,FALSE),"")</f>
        <v>1</v>
      </c>
      <c r="N91" s="83"/>
      <c r="O91" s="50" t="s">
        <v>108</v>
      </c>
      <c r="P91" s="101">
        <f>IFERROR(VLOOKUP(O91,'EFICÁCIA DO CONTROLE'!$B$3:$D$7,3,FALSE),"")</f>
        <v>1</v>
      </c>
      <c r="Q91" s="97"/>
      <c r="R91" s="50" t="s">
        <v>108</v>
      </c>
      <c r="S91" s="105">
        <f>IFERROR(VLOOKUP(R91,'EFICÁCIA DO CONTROLE'!$B$3:$D$7,3,FALSE),"")</f>
        <v>1</v>
      </c>
      <c r="T91" s="83"/>
      <c r="U91" s="50" t="s">
        <v>108</v>
      </c>
      <c r="V91" s="101">
        <f>IFERROR(VLOOKUP(U91,'EFICÁCIA DO CONTROLE'!$B$3:$D$7,3,FALSE),"")</f>
        <v>1</v>
      </c>
      <c r="W91" s="128" t="str">
        <f t="shared" si="4"/>
        <v/>
      </c>
      <c r="X91" s="94" t="str">
        <f>IF(G91="Positivo","Explorar a oportunidade se conveniente",IF(ISNUMBER(W91),IF(W91&lt;2.54,VLOOKUP("Baixo",'NÍVEL DO RISCO'!$B$4:$F$7,3,FALSE),IF(W91&lt;7.54,VLOOKUP("Médio",'NÍVEL DO RISCO'!$B$4:$F$7,3,FALSE),IF(W91&lt;13.54,VLOOKUP("Alto",'NÍVEL DO RISCO'!$B$4:$F$7,3,FALSE),VLOOKUP("Extremo",'NÍVEL DO RISCO'!$B$4:$F$7,3,FALSE)))),""))</f>
        <v/>
      </c>
      <c r="Y91" s="84"/>
      <c r="Z91" s="85" t="s">
        <v>48</v>
      </c>
      <c r="AA91" s="85" t="s">
        <v>48</v>
      </c>
      <c r="AB91" s="86" t="s">
        <v>48</v>
      </c>
      <c r="AC91" s="87"/>
      <c r="AD91" s="88"/>
      <c r="AE91" s="88"/>
      <c r="AF91" s="89"/>
      <c r="AG91" s="87"/>
      <c r="AH91" s="88"/>
      <c r="AI91" s="88"/>
      <c r="AJ91" s="89"/>
      <c r="AK91" s="87"/>
      <c r="AL91" s="88"/>
      <c r="AM91" s="88"/>
      <c r="AN91" s="89"/>
      <c r="AO91" s="87"/>
      <c r="AP91" s="88"/>
      <c r="AQ91" s="88"/>
      <c r="AR91" s="89"/>
      <c r="AS91" s="87"/>
      <c r="AT91" s="88"/>
      <c r="AU91" s="88"/>
      <c r="AV91" s="89"/>
      <c r="AW91" s="87"/>
      <c r="AX91" s="88"/>
      <c r="AY91" s="88"/>
      <c r="AZ91" s="89"/>
      <c r="BA91" s="87"/>
      <c r="BB91" s="88"/>
      <c r="BC91" s="88"/>
      <c r="BD91" s="89"/>
      <c r="BE91" s="87"/>
      <c r="BF91" s="88"/>
      <c r="BG91" s="88"/>
      <c r="BH91" s="89"/>
      <c r="BI91" s="87"/>
      <c r="BJ91" s="88"/>
      <c r="BK91" s="88"/>
      <c r="BL91" s="89"/>
      <c r="BM91" s="87"/>
      <c r="BN91" s="88"/>
      <c r="BO91" s="88"/>
      <c r="BP91" s="89"/>
      <c r="BQ91" s="87"/>
      <c r="BR91" s="88"/>
      <c r="BS91" s="88"/>
      <c r="BT91" s="89"/>
      <c r="BU91" s="87"/>
      <c r="BV91" s="88"/>
      <c r="BW91" s="88"/>
      <c r="BX91" s="89"/>
      <c r="BY91" s="87"/>
      <c r="BZ91" s="88"/>
      <c r="CA91" s="88"/>
      <c r="CB91" s="89"/>
      <c r="CC91" s="87"/>
      <c r="CD91" s="88"/>
      <c r="CE91" s="88"/>
      <c r="CF91" s="89"/>
      <c r="CG91" s="87"/>
      <c r="CH91" s="88"/>
      <c r="CI91" s="88"/>
      <c r="CJ91" s="89"/>
      <c r="CK91" s="87"/>
      <c r="CL91" s="88"/>
      <c r="CM91" s="88"/>
      <c r="CN91" s="89"/>
    </row>
    <row r="92" spans="1:92" s="35" customFormat="1" ht="60" x14ac:dyDescent="0.25">
      <c r="A92" s="63"/>
      <c r="B92" s="64"/>
      <c r="C92" s="64"/>
      <c r="D92" s="64"/>
      <c r="E92" s="65"/>
      <c r="F92" s="66"/>
      <c r="G92" s="142" t="s">
        <v>163</v>
      </c>
      <c r="H92" s="67"/>
      <c r="I92" s="68"/>
      <c r="J92" s="107" t="str">
        <f t="shared" si="3"/>
        <v/>
      </c>
      <c r="K92" s="69"/>
      <c r="L92" s="70" t="s">
        <v>108</v>
      </c>
      <c r="M92" s="111">
        <f>IFERROR(VLOOKUP(L92,'EFICÁCIA DO CONTROLE'!$B$3:$D$7,3,FALSE),"")</f>
        <v>1</v>
      </c>
      <c r="N92" s="69"/>
      <c r="O92" s="70" t="s">
        <v>108</v>
      </c>
      <c r="P92" s="102">
        <f>IFERROR(VLOOKUP(O92,'EFICÁCIA DO CONTROLE'!$B$3:$D$7,3,FALSE),"")</f>
        <v>1</v>
      </c>
      <c r="Q92" s="96"/>
      <c r="R92" s="70" t="s">
        <v>108</v>
      </c>
      <c r="S92" s="111">
        <f>IFERROR(VLOOKUP(R92,'EFICÁCIA DO CONTROLE'!$B$3:$D$7,3,FALSE),"")</f>
        <v>1</v>
      </c>
      <c r="T92" s="69"/>
      <c r="U92" s="70" t="s">
        <v>108</v>
      </c>
      <c r="V92" s="102">
        <f>IFERROR(VLOOKUP(U92,'EFICÁCIA DO CONTROLE'!$B$3:$D$7,3,FALSE),"")</f>
        <v>1</v>
      </c>
      <c r="W92" s="127" t="str">
        <f t="shared" si="4"/>
        <v/>
      </c>
      <c r="X92" s="93" t="str">
        <f>IF(G92="Positivo","Explorar a oportunidade se conveniente",IF(ISNUMBER(W92),IF(W92&lt;2.54,VLOOKUP("Baixo",'NÍVEL DO RISCO'!$B$4:$F$7,3,FALSE),IF(W92&lt;7.54,VLOOKUP("Médio",'NÍVEL DO RISCO'!$B$4:$F$7,3,FALSE),IF(W92&lt;13.54,VLOOKUP("Alto",'NÍVEL DO RISCO'!$B$4:$F$7,3,FALSE),VLOOKUP("Extremo",'NÍVEL DO RISCO'!$B$4:$F$7,3,FALSE)))),""))</f>
        <v/>
      </c>
      <c r="Y92" s="71"/>
      <c r="Z92" s="72" t="s">
        <v>48</v>
      </c>
      <c r="AA92" s="72" t="s">
        <v>48</v>
      </c>
      <c r="AB92" s="73" t="s">
        <v>48</v>
      </c>
      <c r="AC92" s="74"/>
      <c r="AD92" s="75"/>
      <c r="AE92" s="75"/>
      <c r="AF92" s="76"/>
      <c r="AG92" s="74"/>
      <c r="AH92" s="75"/>
      <c r="AI92" s="75"/>
      <c r="AJ92" s="76"/>
      <c r="AK92" s="74"/>
      <c r="AL92" s="75"/>
      <c r="AM92" s="75"/>
      <c r="AN92" s="76"/>
      <c r="AO92" s="74"/>
      <c r="AP92" s="75"/>
      <c r="AQ92" s="75"/>
      <c r="AR92" s="76"/>
      <c r="AS92" s="74"/>
      <c r="AT92" s="75"/>
      <c r="AU92" s="75"/>
      <c r="AV92" s="76"/>
      <c r="AW92" s="74"/>
      <c r="AX92" s="75"/>
      <c r="AY92" s="75"/>
      <c r="AZ92" s="76"/>
      <c r="BA92" s="74"/>
      <c r="BB92" s="75"/>
      <c r="BC92" s="75"/>
      <c r="BD92" s="76"/>
      <c r="BE92" s="74"/>
      <c r="BF92" s="75"/>
      <c r="BG92" s="75"/>
      <c r="BH92" s="76"/>
      <c r="BI92" s="74"/>
      <c r="BJ92" s="75"/>
      <c r="BK92" s="75"/>
      <c r="BL92" s="76"/>
      <c r="BM92" s="74"/>
      <c r="BN92" s="75"/>
      <c r="BO92" s="75"/>
      <c r="BP92" s="76"/>
      <c r="BQ92" s="74"/>
      <c r="BR92" s="75"/>
      <c r="BS92" s="75"/>
      <c r="BT92" s="76"/>
      <c r="BU92" s="74"/>
      <c r="BV92" s="75"/>
      <c r="BW92" s="75"/>
      <c r="BX92" s="76"/>
      <c r="BY92" s="74"/>
      <c r="BZ92" s="75"/>
      <c r="CA92" s="75"/>
      <c r="CB92" s="76"/>
      <c r="CC92" s="74"/>
      <c r="CD92" s="75"/>
      <c r="CE92" s="75"/>
      <c r="CF92" s="76"/>
      <c r="CG92" s="74"/>
      <c r="CH92" s="75"/>
      <c r="CI92" s="75"/>
      <c r="CJ92" s="76"/>
      <c r="CK92" s="74"/>
      <c r="CL92" s="75"/>
      <c r="CM92" s="75"/>
      <c r="CN92" s="76"/>
    </row>
    <row r="93" spans="1:92" s="35" customFormat="1" ht="60" x14ac:dyDescent="0.25">
      <c r="A93" s="77"/>
      <c r="B93" s="78"/>
      <c r="C93" s="78"/>
      <c r="D93" s="78"/>
      <c r="E93" s="79"/>
      <c r="F93" s="80"/>
      <c r="G93" s="143" t="s">
        <v>163</v>
      </c>
      <c r="H93" s="81"/>
      <c r="I93" s="82"/>
      <c r="J93" s="108" t="str">
        <f t="shared" si="3"/>
        <v/>
      </c>
      <c r="K93" s="83"/>
      <c r="L93" s="50" t="s">
        <v>108</v>
      </c>
      <c r="M93" s="105">
        <f>IFERROR(VLOOKUP(L93,'EFICÁCIA DO CONTROLE'!$B$3:$D$7,3,FALSE),"")</f>
        <v>1</v>
      </c>
      <c r="N93" s="83"/>
      <c r="O93" s="50" t="s">
        <v>108</v>
      </c>
      <c r="P93" s="101">
        <f>IFERROR(VLOOKUP(O93,'EFICÁCIA DO CONTROLE'!$B$3:$D$7,3,FALSE),"")</f>
        <v>1</v>
      </c>
      <c r="Q93" s="97"/>
      <c r="R93" s="50" t="s">
        <v>108</v>
      </c>
      <c r="S93" s="105">
        <f>IFERROR(VLOOKUP(R93,'EFICÁCIA DO CONTROLE'!$B$3:$D$7,3,FALSE),"")</f>
        <v>1</v>
      </c>
      <c r="T93" s="83"/>
      <c r="U93" s="50" t="s">
        <v>108</v>
      </c>
      <c r="V93" s="101">
        <f>IFERROR(VLOOKUP(U93,'EFICÁCIA DO CONTROLE'!$B$3:$D$7,3,FALSE),"")</f>
        <v>1</v>
      </c>
      <c r="W93" s="128" t="str">
        <f t="shared" si="4"/>
        <v/>
      </c>
      <c r="X93" s="94" t="str">
        <f>IF(G93="Positivo","Explorar a oportunidade se conveniente",IF(ISNUMBER(W93),IF(W93&lt;2.54,VLOOKUP("Baixo",'NÍVEL DO RISCO'!$B$4:$F$7,3,FALSE),IF(W93&lt;7.54,VLOOKUP("Médio",'NÍVEL DO RISCO'!$B$4:$F$7,3,FALSE),IF(W93&lt;13.54,VLOOKUP("Alto",'NÍVEL DO RISCO'!$B$4:$F$7,3,FALSE),VLOOKUP("Extremo",'NÍVEL DO RISCO'!$B$4:$F$7,3,FALSE)))),""))</f>
        <v/>
      </c>
      <c r="Y93" s="84"/>
      <c r="Z93" s="85" t="s">
        <v>48</v>
      </c>
      <c r="AA93" s="85" t="s">
        <v>48</v>
      </c>
      <c r="AB93" s="86" t="s">
        <v>48</v>
      </c>
      <c r="AC93" s="87"/>
      <c r="AD93" s="88"/>
      <c r="AE93" s="88"/>
      <c r="AF93" s="89"/>
      <c r="AG93" s="87"/>
      <c r="AH93" s="88"/>
      <c r="AI93" s="88"/>
      <c r="AJ93" s="89"/>
      <c r="AK93" s="87"/>
      <c r="AL93" s="88"/>
      <c r="AM93" s="88"/>
      <c r="AN93" s="89"/>
      <c r="AO93" s="87"/>
      <c r="AP93" s="88"/>
      <c r="AQ93" s="88"/>
      <c r="AR93" s="89"/>
      <c r="AS93" s="87"/>
      <c r="AT93" s="88"/>
      <c r="AU93" s="88"/>
      <c r="AV93" s="89"/>
      <c r="AW93" s="87"/>
      <c r="AX93" s="88"/>
      <c r="AY93" s="88"/>
      <c r="AZ93" s="89"/>
      <c r="BA93" s="87"/>
      <c r="BB93" s="88"/>
      <c r="BC93" s="88"/>
      <c r="BD93" s="89"/>
      <c r="BE93" s="87"/>
      <c r="BF93" s="88"/>
      <c r="BG93" s="88"/>
      <c r="BH93" s="89"/>
      <c r="BI93" s="87"/>
      <c r="BJ93" s="88"/>
      <c r="BK93" s="88"/>
      <c r="BL93" s="89"/>
      <c r="BM93" s="87"/>
      <c r="BN93" s="88"/>
      <c r="BO93" s="88"/>
      <c r="BP93" s="89"/>
      <c r="BQ93" s="87"/>
      <c r="BR93" s="88"/>
      <c r="BS93" s="88"/>
      <c r="BT93" s="89"/>
      <c r="BU93" s="87"/>
      <c r="BV93" s="88"/>
      <c r="BW93" s="88"/>
      <c r="BX93" s="89"/>
      <c r="BY93" s="87"/>
      <c r="BZ93" s="88"/>
      <c r="CA93" s="88"/>
      <c r="CB93" s="89"/>
      <c r="CC93" s="87"/>
      <c r="CD93" s="88"/>
      <c r="CE93" s="88"/>
      <c r="CF93" s="89"/>
      <c r="CG93" s="87"/>
      <c r="CH93" s="88"/>
      <c r="CI93" s="88"/>
      <c r="CJ93" s="89"/>
      <c r="CK93" s="87"/>
      <c r="CL93" s="88"/>
      <c r="CM93" s="88"/>
      <c r="CN93" s="89"/>
    </row>
    <row r="94" spans="1:92" s="35" customFormat="1" ht="60" x14ac:dyDescent="0.25">
      <c r="A94" s="63"/>
      <c r="B94" s="64"/>
      <c r="C94" s="64"/>
      <c r="D94" s="64"/>
      <c r="E94" s="65"/>
      <c r="F94" s="66"/>
      <c r="G94" s="142" t="s">
        <v>163</v>
      </c>
      <c r="H94" s="67"/>
      <c r="I94" s="68"/>
      <c r="J94" s="107" t="str">
        <f t="shared" si="3"/>
        <v/>
      </c>
      <c r="K94" s="69"/>
      <c r="L94" s="70" t="s">
        <v>108</v>
      </c>
      <c r="M94" s="111">
        <f>IFERROR(VLOOKUP(L94,'EFICÁCIA DO CONTROLE'!$B$3:$D$7,3,FALSE),"")</f>
        <v>1</v>
      </c>
      <c r="N94" s="69"/>
      <c r="O94" s="70" t="s">
        <v>108</v>
      </c>
      <c r="P94" s="102">
        <f>IFERROR(VLOOKUP(O94,'EFICÁCIA DO CONTROLE'!$B$3:$D$7,3,FALSE),"")</f>
        <v>1</v>
      </c>
      <c r="Q94" s="96"/>
      <c r="R94" s="70" t="s">
        <v>108</v>
      </c>
      <c r="S94" s="111">
        <f>IFERROR(VLOOKUP(R94,'EFICÁCIA DO CONTROLE'!$B$3:$D$7,3,FALSE),"")</f>
        <v>1</v>
      </c>
      <c r="T94" s="69"/>
      <c r="U94" s="70" t="s">
        <v>108</v>
      </c>
      <c r="V94" s="102">
        <f>IFERROR(VLOOKUP(U94,'EFICÁCIA DO CONTROLE'!$B$3:$D$7,3,FALSE),"")</f>
        <v>1</v>
      </c>
      <c r="W94" s="127" t="str">
        <f t="shared" si="4"/>
        <v/>
      </c>
      <c r="X94" s="93" t="str">
        <f>IF(G94="Positivo","Explorar a oportunidade se conveniente",IF(ISNUMBER(W94),IF(W94&lt;2.54,VLOOKUP("Baixo",'NÍVEL DO RISCO'!$B$4:$F$7,3,FALSE),IF(W94&lt;7.54,VLOOKUP("Médio",'NÍVEL DO RISCO'!$B$4:$F$7,3,FALSE),IF(W94&lt;13.54,VLOOKUP("Alto",'NÍVEL DO RISCO'!$B$4:$F$7,3,FALSE),VLOOKUP("Extremo",'NÍVEL DO RISCO'!$B$4:$F$7,3,FALSE)))),""))</f>
        <v/>
      </c>
      <c r="Y94" s="71"/>
      <c r="Z94" s="72" t="s">
        <v>48</v>
      </c>
      <c r="AA94" s="72" t="s">
        <v>48</v>
      </c>
      <c r="AB94" s="73" t="s">
        <v>48</v>
      </c>
      <c r="AC94" s="74"/>
      <c r="AD94" s="75"/>
      <c r="AE94" s="75"/>
      <c r="AF94" s="76"/>
      <c r="AG94" s="74"/>
      <c r="AH94" s="75"/>
      <c r="AI94" s="75"/>
      <c r="AJ94" s="76"/>
      <c r="AK94" s="74"/>
      <c r="AL94" s="75"/>
      <c r="AM94" s="75"/>
      <c r="AN94" s="76"/>
      <c r="AO94" s="74"/>
      <c r="AP94" s="75"/>
      <c r="AQ94" s="75"/>
      <c r="AR94" s="76"/>
      <c r="AS94" s="74"/>
      <c r="AT94" s="75"/>
      <c r="AU94" s="75"/>
      <c r="AV94" s="76"/>
      <c r="AW94" s="74"/>
      <c r="AX94" s="75"/>
      <c r="AY94" s="75"/>
      <c r="AZ94" s="76"/>
      <c r="BA94" s="74"/>
      <c r="BB94" s="75"/>
      <c r="BC94" s="75"/>
      <c r="BD94" s="76"/>
      <c r="BE94" s="74"/>
      <c r="BF94" s="75"/>
      <c r="BG94" s="75"/>
      <c r="BH94" s="76"/>
      <c r="BI94" s="74"/>
      <c r="BJ94" s="75"/>
      <c r="BK94" s="75"/>
      <c r="BL94" s="76"/>
      <c r="BM94" s="74"/>
      <c r="BN94" s="75"/>
      <c r="BO94" s="75"/>
      <c r="BP94" s="76"/>
      <c r="BQ94" s="74"/>
      <c r="BR94" s="75"/>
      <c r="BS94" s="75"/>
      <c r="BT94" s="76"/>
      <c r="BU94" s="74"/>
      <c r="BV94" s="75"/>
      <c r="BW94" s="75"/>
      <c r="BX94" s="76"/>
      <c r="BY94" s="74"/>
      <c r="BZ94" s="75"/>
      <c r="CA94" s="75"/>
      <c r="CB94" s="76"/>
      <c r="CC94" s="74"/>
      <c r="CD94" s="75"/>
      <c r="CE94" s="75"/>
      <c r="CF94" s="76"/>
      <c r="CG94" s="74"/>
      <c r="CH94" s="75"/>
      <c r="CI94" s="75"/>
      <c r="CJ94" s="76"/>
      <c r="CK94" s="74"/>
      <c r="CL94" s="75"/>
      <c r="CM94" s="75"/>
      <c r="CN94" s="76"/>
    </row>
    <row r="95" spans="1:92" s="35" customFormat="1" ht="60" x14ac:dyDescent="0.25">
      <c r="A95" s="77"/>
      <c r="B95" s="78"/>
      <c r="C95" s="78"/>
      <c r="D95" s="78"/>
      <c r="E95" s="79"/>
      <c r="F95" s="80"/>
      <c r="G95" s="143" t="s">
        <v>163</v>
      </c>
      <c r="H95" s="81"/>
      <c r="I95" s="82"/>
      <c r="J95" s="108" t="str">
        <f t="shared" si="3"/>
        <v/>
      </c>
      <c r="K95" s="83"/>
      <c r="L95" s="50" t="s">
        <v>108</v>
      </c>
      <c r="M95" s="105">
        <f>IFERROR(VLOOKUP(L95,'EFICÁCIA DO CONTROLE'!$B$3:$D$7,3,FALSE),"")</f>
        <v>1</v>
      </c>
      <c r="N95" s="83"/>
      <c r="O95" s="50" t="s">
        <v>108</v>
      </c>
      <c r="P95" s="101">
        <f>IFERROR(VLOOKUP(O95,'EFICÁCIA DO CONTROLE'!$B$3:$D$7,3,FALSE),"")</f>
        <v>1</v>
      </c>
      <c r="Q95" s="97"/>
      <c r="R95" s="50" t="s">
        <v>108</v>
      </c>
      <c r="S95" s="105">
        <f>IFERROR(VLOOKUP(R95,'EFICÁCIA DO CONTROLE'!$B$3:$D$7,3,FALSE),"")</f>
        <v>1</v>
      </c>
      <c r="T95" s="83"/>
      <c r="U95" s="50" t="s">
        <v>108</v>
      </c>
      <c r="V95" s="101">
        <f>IFERROR(VLOOKUP(U95,'EFICÁCIA DO CONTROLE'!$B$3:$D$7,3,FALSE),"")</f>
        <v>1</v>
      </c>
      <c r="W95" s="128" t="str">
        <f t="shared" si="4"/>
        <v/>
      </c>
      <c r="X95" s="94" t="str">
        <f>IF(G95="Positivo","Explorar a oportunidade se conveniente",IF(ISNUMBER(W95),IF(W95&lt;2.54,VLOOKUP("Baixo",'NÍVEL DO RISCO'!$B$4:$F$7,3,FALSE),IF(W95&lt;7.54,VLOOKUP("Médio",'NÍVEL DO RISCO'!$B$4:$F$7,3,FALSE),IF(W95&lt;13.54,VLOOKUP("Alto",'NÍVEL DO RISCO'!$B$4:$F$7,3,FALSE),VLOOKUP("Extremo",'NÍVEL DO RISCO'!$B$4:$F$7,3,FALSE)))),""))</f>
        <v/>
      </c>
      <c r="Y95" s="84"/>
      <c r="Z95" s="85" t="s">
        <v>48</v>
      </c>
      <c r="AA95" s="85" t="s">
        <v>48</v>
      </c>
      <c r="AB95" s="86" t="s">
        <v>48</v>
      </c>
      <c r="AC95" s="87"/>
      <c r="AD95" s="88"/>
      <c r="AE95" s="88"/>
      <c r="AF95" s="89"/>
      <c r="AG95" s="87"/>
      <c r="AH95" s="88"/>
      <c r="AI95" s="88"/>
      <c r="AJ95" s="89"/>
      <c r="AK95" s="87"/>
      <c r="AL95" s="88"/>
      <c r="AM95" s="88"/>
      <c r="AN95" s="89"/>
      <c r="AO95" s="87"/>
      <c r="AP95" s="88"/>
      <c r="AQ95" s="88"/>
      <c r="AR95" s="89"/>
      <c r="AS95" s="87"/>
      <c r="AT95" s="88"/>
      <c r="AU95" s="88"/>
      <c r="AV95" s="89"/>
      <c r="AW95" s="87"/>
      <c r="AX95" s="88"/>
      <c r="AY95" s="88"/>
      <c r="AZ95" s="89"/>
      <c r="BA95" s="87"/>
      <c r="BB95" s="88"/>
      <c r="BC95" s="88"/>
      <c r="BD95" s="89"/>
      <c r="BE95" s="87"/>
      <c r="BF95" s="88"/>
      <c r="BG95" s="88"/>
      <c r="BH95" s="89"/>
      <c r="BI95" s="87"/>
      <c r="BJ95" s="88"/>
      <c r="BK95" s="88"/>
      <c r="BL95" s="89"/>
      <c r="BM95" s="87"/>
      <c r="BN95" s="88"/>
      <c r="BO95" s="88"/>
      <c r="BP95" s="89"/>
      <c r="BQ95" s="87"/>
      <c r="BR95" s="88"/>
      <c r="BS95" s="88"/>
      <c r="BT95" s="89"/>
      <c r="BU95" s="87"/>
      <c r="BV95" s="88"/>
      <c r="BW95" s="88"/>
      <c r="BX95" s="89"/>
      <c r="BY95" s="87"/>
      <c r="BZ95" s="88"/>
      <c r="CA95" s="88"/>
      <c r="CB95" s="89"/>
      <c r="CC95" s="87"/>
      <c r="CD95" s="88"/>
      <c r="CE95" s="88"/>
      <c r="CF95" s="89"/>
      <c r="CG95" s="87"/>
      <c r="CH95" s="88"/>
      <c r="CI95" s="88"/>
      <c r="CJ95" s="89"/>
      <c r="CK95" s="87"/>
      <c r="CL95" s="88"/>
      <c r="CM95" s="88"/>
      <c r="CN95" s="89"/>
    </row>
    <row r="96" spans="1:92" s="35" customFormat="1" ht="60" x14ac:dyDescent="0.25">
      <c r="A96" s="63"/>
      <c r="B96" s="64"/>
      <c r="C96" s="64"/>
      <c r="D96" s="64"/>
      <c r="E96" s="65"/>
      <c r="F96" s="66"/>
      <c r="G96" s="142" t="s">
        <v>163</v>
      </c>
      <c r="H96" s="67"/>
      <c r="I96" s="68"/>
      <c r="J96" s="107" t="str">
        <f t="shared" si="3"/>
        <v/>
      </c>
      <c r="K96" s="69"/>
      <c r="L96" s="70" t="s">
        <v>108</v>
      </c>
      <c r="M96" s="111">
        <f>IFERROR(VLOOKUP(L96,'EFICÁCIA DO CONTROLE'!$B$3:$D$7,3,FALSE),"")</f>
        <v>1</v>
      </c>
      <c r="N96" s="69"/>
      <c r="O96" s="70" t="s">
        <v>108</v>
      </c>
      <c r="P96" s="102">
        <f>IFERROR(VLOOKUP(O96,'EFICÁCIA DO CONTROLE'!$B$3:$D$7,3,FALSE),"")</f>
        <v>1</v>
      </c>
      <c r="Q96" s="96"/>
      <c r="R96" s="70" t="s">
        <v>108</v>
      </c>
      <c r="S96" s="111">
        <f>IFERROR(VLOOKUP(R96,'EFICÁCIA DO CONTROLE'!$B$3:$D$7,3,FALSE),"")</f>
        <v>1</v>
      </c>
      <c r="T96" s="69"/>
      <c r="U96" s="70" t="s">
        <v>108</v>
      </c>
      <c r="V96" s="102">
        <f>IFERROR(VLOOKUP(U96,'EFICÁCIA DO CONTROLE'!$B$3:$D$7,3,FALSE),"")</f>
        <v>1</v>
      </c>
      <c r="W96" s="127" t="str">
        <f t="shared" si="4"/>
        <v/>
      </c>
      <c r="X96" s="93" t="str">
        <f>IF(G96="Positivo","Explorar a oportunidade se conveniente",IF(ISNUMBER(W96),IF(W96&lt;2.54,VLOOKUP("Baixo",'NÍVEL DO RISCO'!$B$4:$F$7,3,FALSE),IF(W96&lt;7.54,VLOOKUP("Médio",'NÍVEL DO RISCO'!$B$4:$F$7,3,FALSE),IF(W96&lt;13.54,VLOOKUP("Alto",'NÍVEL DO RISCO'!$B$4:$F$7,3,FALSE),VLOOKUP("Extremo",'NÍVEL DO RISCO'!$B$4:$F$7,3,FALSE)))),""))</f>
        <v/>
      </c>
      <c r="Y96" s="71"/>
      <c r="Z96" s="72" t="s">
        <v>48</v>
      </c>
      <c r="AA96" s="72" t="s">
        <v>48</v>
      </c>
      <c r="AB96" s="73" t="s">
        <v>48</v>
      </c>
      <c r="AC96" s="74"/>
      <c r="AD96" s="75"/>
      <c r="AE96" s="75"/>
      <c r="AF96" s="76"/>
      <c r="AG96" s="74"/>
      <c r="AH96" s="75"/>
      <c r="AI96" s="75"/>
      <c r="AJ96" s="76"/>
      <c r="AK96" s="74"/>
      <c r="AL96" s="75"/>
      <c r="AM96" s="75"/>
      <c r="AN96" s="76"/>
      <c r="AO96" s="74"/>
      <c r="AP96" s="75"/>
      <c r="AQ96" s="75"/>
      <c r="AR96" s="76"/>
      <c r="AS96" s="74"/>
      <c r="AT96" s="75"/>
      <c r="AU96" s="75"/>
      <c r="AV96" s="76"/>
      <c r="AW96" s="74"/>
      <c r="AX96" s="75"/>
      <c r="AY96" s="75"/>
      <c r="AZ96" s="76"/>
      <c r="BA96" s="74"/>
      <c r="BB96" s="75"/>
      <c r="BC96" s="75"/>
      <c r="BD96" s="76"/>
      <c r="BE96" s="74"/>
      <c r="BF96" s="75"/>
      <c r="BG96" s="75"/>
      <c r="BH96" s="76"/>
      <c r="BI96" s="74"/>
      <c r="BJ96" s="75"/>
      <c r="BK96" s="75"/>
      <c r="BL96" s="76"/>
      <c r="BM96" s="74"/>
      <c r="BN96" s="75"/>
      <c r="BO96" s="75"/>
      <c r="BP96" s="76"/>
      <c r="BQ96" s="74"/>
      <c r="BR96" s="75"/>
      <c r="BS96" s="75"/>
      <c r="BT96" s="76"/>
      <c r="BU96" s="74"/>
      <c r="BV96" s="75"/>
      <c r="BW96" s="75"/>
      <c r="BX96" s="76"/>
      <c r="BY96" s="74"/>
      <c r="BZ96" s="75"/>
      <c r="CA96" s="75"/>
      <c r="CB96" s="76"/>
      <c r="CC96" s="74"/>
      <c r="CD96" s="75"/>
      <c r="CE96" s="75"/>
      <c r="CF96" s="76"/>
      <c r="CG96" s="74"/>
      <c r="CH96" s="75"/>
      <c r="CI96" s="75"/>
      <c r="CJ96" s="76"/>
      <c r="CK96" s="74"/>
      <c r="CL96" s="75"/>
      <c r="CM96" s="75"/>
      <c r="CN96" s="76"/>
    </row>
    <row r="97" spans="1:92" s="35" customFormat="1" ht="60" x14ac:dyDescent="0.25">
      <c r="A97" s="77"/>
      <c r="B97" s="78"/>
      <c r="C97" s="78"/>
      <c r="D97" s="78"/>
      <c r="E97" s="79"/>
      <c r="F97" s="80"/>
      <c r="G97" s="143" t="s">
        <v>163</v>
      </c>
      <c r="H97" s="81"/>
      <c r="I97" s="82"/>
      <c r="J97" s="108" t="str">
        <f t="shared" si="3"/>
        <v/>
      </c>
      <c r="K97" s="83"/>
      <c r="L97" s="50" t="s">
        <v>108</v>
      </c>
      <c r="M97" s="105">
        <f>IFERROR(VLOOKUP(L97,'EFICÁCIA DO CONTROLE'!$B$3:$D$7,3,FALSE),"")</f>
        <v>1</v>
      </c>
      <c r="N97" s="83"/>
      <c r="O97" s="50" t="s">
        <v>108</v>
      </c>
      <c r="P97" s="101">
        <f>IFERROR(VLOOKUP(O97,'EFICÁCIA DO CONTROLE'!$B$3:$D$7,3,FALSE),"")</f>
        <v>1</v>
      </c>
      <c r="Q97" s="97"/>
      <c r="R97" s="50" t="s">
        <v>108</v>
      </c>
      <c r="S97" s="105">
        <f>IFERROR(VLOOKUP(R97,'EFICÁCIA DO CONTROLE'!$B$3:$D$7,3,FALSE),"")</f>
        <v>1</v>
      </c>
      <c r="T97" s="83"/>
      <c r="U97" s="50" t="s">
        <v>108</v>
      </c>
      <c r="V97" s="101">
        <f>IFERROR(VLOOKUP(U97,'EFICÁCIA DO CONTROLE'!$B$3:$D$7,3,FALSE),"")</f>
        <v>1</v>
      </c>
      <c r="W97" s="128" t="str">
        <f t="shared" si="4"/>
        <v/>
      </c>
      <c r="X97" s="94" t="str">
        <f>IF(G97="Positivo","Explorar a oportunidade se conveniente",IF(ISNUMBER(W97),IF(W97&lt;2.54,VLOOKUP("Baixo",'NÍVEL DO RISCO'!$B$4:$F$7,3,FALSE),IF(W97&lt;7.54,VLOOKUP("Médio",'NÍVEL DO RISCO'!$B$4:$F$7,3,FALSE),IF(W97&lt;13.54,VLOOKUP("Alto",'NÍVEL DO RISCO'!$B$4:$F$7,3,FALSE),VLOOKUP("Extremo",'NÍVEL DO RISCO'!$B$4:$F$7,3,FALSE)))),""))</f>
        <v/>
      </c>
      <c r="Y97" s="84"/>
      <c r="Z97" s="85" t="s">
        <v>48</v>
      </c>
      <c r="AA97" s="85" t="s">
        <v>48</v>
      </c>
      <c r="AB97" s="86" t="s">
        <v>48</v>
      </c>
      <c r="AC97" s="87"/>
      <c r="AD97" s="88"/>
      <c r="AE97" s="88"/>
      <c r="AF97" s="89"/>
      <c r="AG97" s="87"/>
      <c r="AH97" s="88"/>
      <c r="AI97" s="88"/>
      <c r="AJ97" s="89"/>
      <c r="AK97" s="87"/>
      <c r="AL97" s="88"/>
      <c r="AM97" s="88"/>
      <c r="AN97" s="89"/>
      <c r="AO97" s="87"/>
      <c r="AP97" s="88"/>
      <c r="AQ97" s="88"/>
      <c r="AR97" s="89"/>
      <c r="AS97" s="87"/>
      <c r="AT97" s="88"/>
      <c r="AU97" s="88"/>
      <c r="AV97" s="89"/>
      <c r="AW97" s="87"/>
      <c r="AX97" s="88"/>
      <c r="AY97" s="88"/>
      <c r="AZ97" s="89"/>
      <c r="BA97" s="87"/>
      <c r="BB97" s="88"/>
      <c r="BC97" s="88"/>
      <c r="BD97" s="89"/>
      <c r="BE97" s="87"/>
      <c r="BF97" s="88"/>
      <c r="BG97" s="88"/>
      <c r="BH97" s="89"/>
      <c r="BI97" s="87"/>
      <c r="BJ97" s="88"/>
      <c r="BK97" s="88"/>
      <c r="BL97" s="89"/>
      <c r="BM97" s="87"/>
      <c r="BN97" s="88"/>
      <c r="BO97" s="88"/>
      <c r="BP97" s="89"/>
      <c r="BQ97" s="87"/>
      <c r="BR97" s="88"/>
      <c r="BS97" s="88"/>
      <c r="BT97" s="89"/>
      <c r="BU97" s="87"/>
      <c r="BV97" s="88"/>
      <c r="BW97" s="88"/>
      <c r="BX97" s="89"/>
      <c r="BY97" s="87"/>
      <c r="BZ97" s="88"/>
      <c r="CA97" s="88"/>
      <c r="CB97" s="89"/>
      <c r="CC97" s="87"/>
      <c r="CD97" s="88"/>
      <c r="CE97" s="88"/>
      <c r="CF97" s="89"/>
      <c r="CG97" s="87"/>
      <c r="CH97" s="88"/>
      <c r="CI97" s="88"/>
      <c r="CJ97" s="89"/>
      <c r="CK97" s="87"/>
      <c r="CL97" s="88"/>
      <c r="CM97" s="88"/>
      <c r="CN97" s="89"/>
    </row>
    <row r="98" spans="1:92" s="35" customFormat="1" ht="60" x14ac:dyDescent="0.25">
      <c r="A98" s="63"/>
      <c r="B98" s="64"/>
      <c r="C98" s="64"/>
      <c r="D98" s="64"/>
      <c r="E98" s="65"/>
      <c r="F98" s="66"/>
      <c r="G98" s="142" t="s">
        <v>163</v>
      </c>
      <c r="H98" s="67"/>
      <c r="I98" s="68"/>
      <c r="J98" s="107" t="str">
        <f t="shared" si="3"/>
        <v/>
      </c>
      <c r="K98" s="69"/>
      <c r="L98" s="70" t="s">
        <v>108</v>
      </c>
      <c r="M98" s="111">
        <f>IFERROR(VLOOKUP(L98,'EFICÁCIA DO CONTROLE'!$B$3:$D$7,3,FALSE),"")</f>
        <v>1</v>
      </c>
      <c r="N98" s="69"/>
      <c r="O98" s="70" t="s">
        <v>108</v>
      </c>
      <c r="P98" s="102">
        <f>IFERROR(VLOOKUP(O98,'EFICÁCIA DO CONTROLE'!$B$3:$D$7,3,FALSE),"")</f>
        <v>1</v>
      </c>
      <c r="Q98" s="96"/>
      <c r="R98" s="70" t="s">
        <v>108</v>
      </c>
      <c r="S98" s="111">
        <f>IFERROR(VLOOKUP(R98,'EFICÁCIA DO CONTROLE'!$B$3:$D$7,3,FALSE),"")</f>
        <v>1</v>
      </c>
      <c r="T98" s="69"/>
      <c r="U98" s="70" t="s">
        <v>108</v>
      </c>
      <c r="V98" s="102">
        <f>IFERROR(VLOOKUP(U98,'EFICÁCIA DO CONTROLE'!$B$3:$D$7,3,FALSE),"")</f>
        <v>1</v>
      </c>
      <c r="W98" s="127" t="str">
        <f t="shared" si="4"/>
        <v/>
      </c>
      <c r="X98" s="93" t="str">
        <f>IF(G98="Positivo","Explorar a oportunidade se conveniente",IF(ISNUMBER(W98),IF(W98&lt;2.54,VLOOKUP("Baixo",'NÍVEL DO RISCO'!$B$4:$F$7,3,FALSE),IF(W98&lt;7.54,VLOOKUP("Médio",'NÍVEL DO RISCO'!$B$4:$F$7,3,FALSE),IF(W98&lt;13.54,VLOOKUP("Alto",'NÍVEL DO RISCO'!$B$4:$F$7,3,FALSE),VLOOKUP("Extremo",'NÍVEL DO RISCO'!$B$4:$F$7,3,FALSE)))),""))</f>
        <v/>
      </c>
      <c r="Y98" s="71"/>
      <c r="Z98" s="72" t="s">
        <v>48</v>
      </c>
      <c r="AA98" s="72" t="s">
        <v>48</v>
      </c>
      <c r="AB98" s="73" t="s">
        <v>48</v>
      </c>
      <c r="AC98" s="74"/>
      <c r="AD98" s="75"/>
      <c r="AE98" s="75"/>
      <c r="AF98" s="76"/>
      <c r="AG98" s="74"/>
      <c r="AH98" s="75"/>
      <c r="AI98" s="75"/>
      <c r="AJ98" s="76"/>
      <c r="AK98" s="74"/>
      <c r="AL98" s="75"/>
      <c r="AM98" s="75"/>
      <c r="AN98" s="76"/>
      <c r="AO98" s="74"/>
      <c r="AP98" s="75"/>
      <c r="AQ98" s="75"/>
      <c r="AR98" s="76"/>
      <c r="AS98" s="74"/>
      <c r="AT98" s="75"/>
      <c r="AU98" s="75"/>
      <c r="AV98" s="76"/>
      <c r="AW98" s="74"/>
      <c r="AX98" s="75"/>
      <c r="AY98" s="75"/>
      <c r="AZ98" s="76"/>
      <c r="BA98" s="74"/>
      <c r="BB98" s="75"/>
      <c r="BC98" s="75"/>
      <c r="BD98" s="76"/>
      <c r="BE98" s="74"/>
      <c r="BF98" s="75"/>
      <c r="BG98" s="75"/>
      <c r="BH98" s="76"/>
      <c r="BI98" s="74"/>
      <c r="BJ98" s="75"/>
      <c r="BK98" s="75"/>
      <c r="BL98" s="76"/>
      <c r="BM98" s="74"/>
      <c r="BN98" s="75"/>
      <c r="BO98" s="75"/>
      <c r="BP98" s="76"/>
      <c r="BQ98" s="74"/>
      <c r="BR98" s="75"/>
      <c r="BS98" s="75"/>
      <c r="BT98" s="76"/>
      <c r="BU98" s="74"/>
      <c r="BV98" s="75"/>
      <c r="BW98" s="75"/>
      <c r="BX98" s="76"/>
      <c r="BY98" s="74"/>
      <c r="BZ98" s="75"/>
      <c r="CA98" s="75"/>
      <c r="CB98" s="76"/>
      <c r="CC98" s="74"/>
      <c r="CD98" s="75"/>
      <c r="CE98" s="75"/>
      <c r="CF98" s="76"/>
      <c r="CG98" s="74"/>
      <c r="CH98" s="75"/>
      <c r="CI98" s="75"/>
      <c r="CJ98" s="76"/>
      <c r="CK98" s="74"/>
      <c r="CL98" s="75"/>
      <c r="CM98" s="75"/>
      <c r="CN98" s="76"/>
    </row>
    <row r="99" spans="1:92" s="35" customFormat="1" ht="60" x14ac:dyDescent="0.25">
      <c r="A99" s="77"/>
      <c r="B99" s="78"/>
      <c r="C99" s="78"/>
      <c r="D99" s="78"/>
      <c r="E99" s="79"/>
      <c r="F99" s="80"/>
      <c r="G99" s="143" t="s">
        <v>163</v>
      </c>
      <c r="H99" s="81"/>
      <c r="I99" s="82"/>
      <c r="J99" s="108" t="str">
        <f t="shared" si="3"/>
        <v/>
      </c>
      <c r="K99" s="83"/>
      <c r="L99" s="50" t="s">
        <v>108</v>
      </c>
      <c r="M99" s="105">
        <f>IFERROR(VLOOKUP(L99,'EFICÁCIA DO CONTROLE'!$B$3:$D$7,3,FALSE),"")</f>
        <v>1</v>
      </c>
      <c r="N99" s="83"/>
      <c r="O99" s="50" t="s">
        <v>108</v>
      </c>
      <c r="P99" s="101">
        <f>IFERROR(VLOOKUP(O99,'EFICÁCIA DO CONTROLE'!$B$3:$D$7,3,FALSE),"")</f>
        <v>1</v>
      </c>
      <c r="Q99" s="97"/>
      <c r="R99" s="50" t="s">
        <v>108</v>
      </c>
      <c r="S99" s="105">
        <f>IFERROR(VLOOKUP(R99,'EFICÁCIA DO CONTROLE'!$B$3:$D$7,3,FALSE),"")</f>
        <v>1</v>
      </c>
      <c r="T99" s="83"/>
      <c r="U99" s="50" t="s">
        <v>108</v>
      </c>
      <c r="V99" s="101">
        <f>IFERROR(VLOOKUP(U99,'EFICÁCIA DO CONTROLE'!$B$3:$D$7,3,FALSE),"")</f>
        <v>1</v>
      </c>
      <c r="W99" s="128" t="str">
        <f t="shared" si="4"/>
        <v/>
      </c>
      <c r="X99" s="94" t="str">
        <f>IF(G99="Positivo","Explorar a oportunidade se conveniente",IF(ISNUMBER(W99),IF(W99&lt;2.54,VLOOKUP("Baixo",'NÍVEL DO RISCO'!$B$4:$F$7,3,FALSE),IF(W99&lt;7.54,VLOOKUP("Médio",'NÍVEL DO RISCO'!$B$4:$F$7,3,FALSE),IF(W99&lt;13.54,VLOOKUP("Alto",'NÍVEL DO RISCO'!$B$4:$F$7,3,FALSE),VLOOKUP("Extremo",'NÍVEL DO RISCO'!$B$4:$F$7,3,FALSE)))),""))</f>
        <v/>
      </c>
      <c r="Y99" s="84"/>
      <c r="Z99" s="85" t="s">
        <v>48</v>
      </c>
      <c r="AA99" s="85" t="s">
        <v>48</v>
      </c>
      <c r="AB99" s="86" t="s">
        <v>48</v>
      </c>
      <c r="AC99" s="87"/>
      <c r="AD99" s="88"/>
      <c r="AE99" s="88"/>
      <c r="AF99" s="89"/>
      <c r="AG99" s="87"/>
      <c r="AH99" s="88"/>
      <c r="AI99" s="88"/>
      <c r="AJ99" s="89"/>
      <c r="AK99" s="87"/>
      <c r="AL99" s="88"/>
      <c r="AM99" s="88"/>
      <c r="AN99" s="89"/>
      <c r="AO99" s="87"/>
      <c r="AP99" s="88"/>
      <c r="AQ99" s="88"/>
      <c r="AR99" s="89"/>
      <c r="AS99" s="87"/>
      <c r="AT99" s="88"/>
      <c r="AU99" s="88"/>
      <c r="AV99" s="89"/>
      <c r="AW99" s="87"/>
      <c r="AX99" s="88"/>
      <c r="AY99" s="88"/>
      <c r="AZ99" s="89"/>
      <c r="BA99" s="87"/>
      <c r="BB99" s="88"/>
      <c r="BC99" s="88"/>
      <c r="BD99" s="89"/>
      <c r="BE99" s="87"/>
      <c r="BF99" s="88"/>
      <c r="BG99" s="88"/>
      <c r="BH99" s="89"/>
      <c r="BI99" s="87"/>
      <c r="BJ99" s="88"/>
      <c r="BK99" s="88"/>
      <c r="BL99" s="89"/>
      <c r="BM99" s="87"/>
      <c r="BN99" s="88"/>
      <c r="BO99" s="88"/>
      <c r="BP99" s="89"/>
      <c r="BQ99" s="87"/>
      <c r="BR99" s="88"/>
      <c r="BS99" s="88"/>
      <c r="BT99" s="89"/>
      <c r="BU99" s="87"/>
      <c r="BV99" s="88"/>
      <c r="BW99" s="88"/>
      <c r="BX99" s="89"/>
      <c r="BY99" s="87"/>
      <c r="BZ99" s="88"/>
      <c r="CA99" s="88"/>
      <c r="CB99" s="89"/>
      <c r="CC99" s="87"/>
      <c r="CD99" s="88"/>
      <c r="CE99" s="88"/>
      <c r="CF99" s="89"/>
      <c r="CG99" s="87"/>
      <c r="CH99" s="88"/>
      <c r="CI99" s="88"/>
      <c r="CJ99" s="89"/>
      <c r="CK99" s="87"/>
      <c r="CL99" s="88"/>
      <c r="CM99" s="88"/>
      <c r="CN99" s="89"/>
    </row>
    <row r="100" spans="1:92" s="35" customFormat="1" ht="60" x14ac:dyDescent="0.25">
      <c r="A100" s="63"/>
      <c r="B100" s="64"/>
      <c r="C100" s="64"/>
      <c r="D100" s="64"/>
      <c r="E100" s="65"/>
      <c r="F100" s="66"/>
      <c r="G100" s="142" t="s">
        <v>163</v>
      </c>
      <c r="H100" s="67"/>
      <c r="I100" s="68"/>
      <c r="J100" s="107" t="str">
        <f t="shared" si="3"/>
        <v/>
      </c>
      <c r="K100" s="69"/>
      <c r="L100" s="70" t="s">
        <v>108</v>
      </c>
      <c r="M100" s="111">
        <f>IFERROR(VLOOKUP(L100,'EFICÁCIA DO CONTROLE'!$B$3:$D$7,3,FALSE),"")</f>
        <v>1</v>
      </c>
      <c r="N100" s="69"/>
      <c r="O100" s="70" t="s">
        <v>108</v>
      </c>
      <c r="P100" s="102">
        <f>IFERROR(VLOOKUP(O100,'EFICÁCIA DO CONTROLE'!$B$3:$D$7,3,FALSE),"")</f>
        <v>1</v>
      </c>
      <c r="Q100" s="96"/>
      <c r="R100" s="70" t="s">
        <v>108</v>
      </c>
      <c r="S100" s="111">
        <f>IFERROR(VLOOKUP(R100,'EFICÁCIA DO CONTROLE'!$B$3:$D$7,3,FALSE),"")</f>
        <v>1</v>
      </c>
      <c r="T100" s="69"/>
      <c r="U100" s="70" t="s">
        <v>108</v>
      </c>
      <c r="V100" s="102">
        <f>IFERROR(VLOOKUP(U100,'EFICÁCIA DO CONTROLE'!$B$3:$D$7,3,FALSE),"")</f>
        <v>1</v>
      </c>
      <c r="W100" s="127" t="str">
        <f t="shared" si="4"/>
        <v/>
      </c>
      <c r="X100" s="93" t="str">
        <f>IF(G100="Positivo","Explorar a oportunidade se conveniente",IF(ISNUMBER(W100),IF(W100&lt;2.54,VLOOKUP("Baixo",'NÍVEL DO RISCO'!$B$4:$F$7,3,FALSE),IF(W100&lt;7.54,VLOOKUP("Médio",'NÍVEL DO RISCO'!$B$4:$F$7,3,FALSE),IF(W100&lt;13.54,VLOOKUP("Alto",'NÍVEL DO RISCO'!$B$4:$F$7,3,FALSE),VLOOKUP("Extremo",'NÍVEL DO RISCO'!$B$4:$F$7,3,FALSE)))),""))</f>
        <v/>
      </c>
      <c r="Y100" s="71"/>
      <c r="Z100" s="72" t="s">
        <v>48</v>
      </c>
      <c r="AA100" s="72" t="s">
        <v>48</v>
      </c>
      <c r="AB100" s="73" t="s">
        <v>48</v>
      </c>
      <c r="AC100" s="74"/>
      <c r="AD100" s="75"/>
      <c r="AE100" s="75"/>
      <c r="AF100" s="76"/>
      <c r="AG100" s="74"/>
      <c r="AH100" s="75"/>
      <c r="AI100" s="75"/>
      <c r="AJ100" s="76"/>
      <c r="AK100" s="74"/>
      <c r="AL100" s="75"/>
      <c r="AM100" s="75"/>
      <c r="AN100" s="76"/>
      <c r="AO100" s="74"/>
      <c r="AP100" s="75"/>
      <c r="AQ100" s="75"/>
      <c r="AR100" s="76"/>
      <c r="AS100" s="74"/>
      <c r="AT100" s="75"/>
      <c r="AU100" s="75"/>
      <c r="AV100" s="76"/>
      <c r="AW100" s="74"/>
      <c r="AX100" s="75"/>
      <c r="AY100" s="75"/>
      <c r="AZ100" s="76"/>
      <c r="BA100" s="74"/>
      <c r="BB100" s="75"/>
      <c r="BC100" s="75"/>
      <c r="BD100" s="76"/>
      <c r="BE100" s="74"/>
      <c r="BF100" s="75"/>
      <c r="BG100" s="75"/>
      <c r="BH100" s="76"/>
      <c r="BI100" s="74"/>
      <c r="BJ100" s="75"/>
      <c r="BK100" s="75"/>
      <c r="BL100" s="76"/>
      <c r="BM100" s="74"/>
      <c r="BN100" s="75"/>
      <c r="BO100" s="75"/>
      <c r="BP100" s="76"/>
      <c r="BQ100" s="74"/>
      <c r="BR100" s="75"/>
      <c r="BS100" s="75"/>
      <c r="BT100" s="76"/>
      <c r="BU100" s="74"/>
      <c r="BV100" s="75"/>
      <c r="BW100" s="75"/>
      <c r="BX100" s="76"/>
      <c r="BY100" s="74"/>
      <c r="BZ100" s="75"/>
      <c r="CA100" s="75"/>
      <c r="CB100" s="76"/>
      <c r="CC100" s="74"/>
      <c r="CD100" s="75"/>
      <c r="CE100" s="75"/>
      <c r="CF100" s="76"/>
      <c r="CG100" s="74"/>
      <c r="CH100" s="75"/>
      <c r="CI100" s="75"/>
      <c r="CJ100" s="76"/>
      <c r="CK100" s="74"/>
      <c r="CL100" s="75"/>
      <c r="CM100" s="75"/>
      <c r="CN100" s="76"/>
    </row>
    <row r="101" spans="1:92" s="35" customFormat="1" ht="60" x14ac:dyDescent="0.25">
      <c r="A101" s="77"/>
      <c r="B101" s="78"/>
      <c r="C101" s="78"/>
      <c r="D101" s="78"/>
      <c r="E101" s="79"/>
      <c r="F101" s="80"/>
      <c r="G101" s="143" t="s">
        <v>163</v>
      </c>
      <c r="H101" s="81"/>
      <c r="I101" s="82"/>
      <c r="J101" s="108" t="str">
        <f t="shared" si="3"/>
        <v/>
      </c>
      <c r="K101" s="83"/>
      <c r="L101" s="50" t="s">
        <v>108</v>
      </c>
      <c r="M101" s="105">
        <f>IFERROR(VLOOKUP(L101,'EFICÁCIA DO CONTROLE'!$B$3:$D$7,3,FALSE),"")</f>
        <v>1</v>
      </c>
      <c r="N101" s="83"/>
      <c r="O101" s="50" t="s">
        <v>108</v>
      </c>
      <c r="P101" s="101">
        <f>IFERROR(VLOOKUP(O101,'EFICÁCIA DO CONTROLE'!$B$3:$D$7,3,FALSE),"")</f>
        <v>1</v>
      </c>
      <c r="Q101" s="97"/>
      <c r="R101" s="50" t="s">
        <v>108</v>
      </c>
      <c r="S101" s="105">
        <f>IFERROR(VLOOKUP(R101,'EFICÁCIA DO CONTROLE'!$B$3:$D$7,3,FALSE),"")</f>
        <v>1</v>
      </c>
      <c r="T101" s="83"/>
      <c r="U101" s="50" t="s">
        <v>108</v>
      </c>
      <c r="V101" s="101">
        <f>IFERROR(VLOOKUP(U101,'EFICÁCIA DO CONTROLE'!$B$3:$D$7,3,FALSE),"")</f>
        <v>1</v>
      </c>
      <c r="W101" s="128" t="str">
        <f t="shared" si="4"/>
        <v/>
      </c>
      <c r="X101" s="94" t="str">
        <f>IF(G101="Positivo","Explorar a oportunidade se conveniente",IF(ISNUMBER(W101),IF(W101&lt;2.54,VLOOKUP("Baixo",'NÍVEL DO RISCO'!$B$4:$F$7,3,FALSE),IF(W101&lt;7.54,VLOOKUP("Médio",'NÍVEL DO RISCO'!$B$4:$F$7,3,FALSE),IF(W101&lt;13.54,VLOOKUP("Alto",'NÍVEL DO RISCO'!$B$4:$F$7,3,FALSE),VLOOKUP("Extremo",'NÍVEL DO RISCO'!$B$4:$F$7,3,FALSE)))),""))</f>
        <v/>
      </c>
      <c r="Y101" s="84"/>
      <c r="Z101" s="85" t="s">
        <v>48</v>
      </c>
      <c r="AA101" s="85" t="s">
        <v>48</v>
      </c>
      <c r="AB101" s="86" t="s">
        <v>48</v>
      </c>
      <c r="AC101" s="87"/>
      <c r="AD101" s="88"/>
      <c r="AE101" s="88"/>
      <c r="AF101" s="89"/>
      <c r="AG101" s="87"/>
      <c r="AH101" s="88"/>
      <c r="AI101" s="88"/>
      <c r="AJ101" s="89"/>
      <c r="AK101" s="87"/>
      <c r="AL101" s="88"/>
      <c r="AM101" s="88"/>
      <c r="AN101" s="89"/>
      <c r="AO101" s="87"/>
      <c r="AP101" s="88"/>
      <c r="AQ101" s="88"/>
      <c r="AR101" s="89"/>
      <c r="AS101" s="87"/>
      <c r="AT101" s="88"/>
      <c r="AU101" s="88"/>
      <c r="AV101" s="89"/>
      <c r="AW101" s="87"/>
      <c r="AX101" s="88"/>
      <c r="AY101" s="88"/>
      <c r="AZ101" s="89"/>
      <c r="BA101" s="87"/>
      <c r="BB101" s="88"/>
      <c r="BC101" s="88"/>
      <c r="BD101" s="89"/>
      <c r="BE101" s="87"/>
      <c r="BF101" s="88"/>
      <c r="BG101" s="88"/>
      <c r="BH101" s="89"/>
      <c r="BI101" s="87"/>
      <c r="BJ101" s="88"/>
      <c r="BK101" s="88"/>
      <c r="BL101" s="89"/>
      <c r="BM101" s="87"/>
      <c r="BN101" s="88"/>
      <c r="BO101" s="88"/>
      <c r="BP101" s="89"/>
      <c r="BQ101" s="87"/>
      <c r="BR101" s="88"/>
      <c r="BS101" s="88"/>
      <c r="BT101" s="89"/>
      <c r="BU101" s="87"/>
      <c r="BV101" s="88"/>
      <c r="BW101" s="88"/>
      <c r="BX101" s="89"/>
      <c r="BY101" s="87"/>
      <c r="BZ101" s="88"/>
      <c r="CA101" s="88"/>
      <c r="CB101" s="89"/>
      <c r="CC101" s="87"/>
      <c r="CD101" s="88"/>
      <c r="CE101" s="88"/>
      <c r="CF101" s="89"/>
      <c r="CG101" s="87"/>
      <c r="CH101" s="88"/>
      <c r="CI101" s="88"/>
      <c r="CJ101" s="89"/>
      <c r="CK101" s="87"/>
      <c r="CL101" s="88"/>
      <c r="CM101" s="88"/>
      <c r="CN101" s="89"/>
    </row>
    <row r="102" spans="1:92" s="35" customFormat="1" ht="60" x14ac:dyDescent="0.25">
      <c r="A102" s="63"/>
      <c r="B102" s="64"/>
      <c r="C102" s="64"/>
      <c r="D102" s="64"/>
      <c r="E102" s="65"/>
      <c r="F102" s="66"/>
      <c r="G102" s="142" t="s">
        <v>163</v>
      </c>
      <c r="H102" s="67"/>
      <c r="I102" s="68"/>
      <c r="J102" s="107" t="str">
        <f t="shared" si="3"/>
        <v/>
      </c>
      <c r="K102" s="69"/>
      <c r="L102" s="70" t="s">
        <v>108</v>
      </c>
      <c r="M102" s="111">
        <f>IFERROR(VLOOKUP(L102,'EFICÁCIA DO CONTROLE'!$B$3:$D$7,3,FALSE),"")</f>
        <v>1</v>
      </c>
      <c r="N102" s="69"/>
      <c r="O102" s="70" t="s">
        <v>108</v>
      </c>
      <c r="P102" s="102">
        <f>IFERROR(VLOOKUP(O102,'EFICÁCIA DO CONTROLE'!$B$3:$D$7,3,FALSE),"")</f>
        <v>1</v>
      </c>
      <c r="Q102" s="96"/>
      <c r="R102" s="70" t="s">
        <v>108</v>
      </c>
      <c r="S102" s="111">
        <f>IFERROR(VLOOKUP(R102,'EFICÁCIA DO CONTROLE'!$B$3:$D$7,3,FALSE),"")</f>
        <v>1</v>
      </c>
      <c r="T102" s="69"/>
      <c r="U102" s="70" t="s">
        <v>108</v>
      </c>
      <c r="V102" s="102">
        <f>IFERROR(VLOOKUP(U102,'EFICÁCIA DO CONTROLE'!$B$3:$D$7,3,FALSE),"")</f>
        <v>1</v>
      </c>
      <c r="W102" s="127" t="str">
        <f t="shared" si="4"/>
        <v/>
      </c>
      <c r="X102" s="93" t="str">
        <f>IF(G102="Positivo","Explorar a oportunidade se conveniente",IF(ISNUMBER(W102),IF(W102&lt;2.54,VLOOKUP("Baixo",'NÍVEL DO RISCO'!$B$4:$F$7,3,FALSE),IF(W102&lt;7.54,VLOOKUP("Médio",'NÍVEL DO RISCO'!$B$4:$F$7,3,FALSE),IF(W102&lt;13.54,VLOOKUP("Alto",'NÍVEL DO RISCO'!$B$4:$F$7,3,FALSE),VLOOKUP("Extremo",'NÍVEL DO RISCO'!$B$4:$F$7,3,FALSE)))),""))</f>
        <v/>
      </c>
      <c r="Y102" s="71"/>
      <c r="Z102" s="72" t="s">
        <v>48</v>
      </c>
      <c r="AA102" s="72" t="s">
        <v>48</v>
      </c>
      <c r="AB102" s="73" t="s">
        <v>48</v>
      </c>
      <c r="AC102" s="74"/>
      <c r="AD102" s="75"/>
      <c r="AE102" s="75"/>
      <c r="AF102" s="76"/>
      <c r="AG102" s="74"/>
      <c r="AH102" s="75"/>
      <c r="AI102" s="75"/>
      <c r="AJ102" s="76"/>
      <c r="AK102" s="74"/>
      <c r="AL102" s="75"/>
      <c r="AM102" s="75"/>
      <c r="AN102" s="76"/>
      <c r="AO102" s="74"/>
      <c r="AP102" s="75"/>
      <c r="AQ102" s="75"/>
      <c r="AR102" s="76"/>
      <c r="AS102" s="74"/>
      <c r="AT102" s="75"/>
      <c r="AU102" s="75"/>
      <c r="AV102" s="76"/>
      <c r="AW102" s="74"/>
      <c r="AX102" s="75"/>
      <c r="AY102" s="75"/>
      <c r="AZ102" s="76"/>
      <c r="BA102" s="74"/>
      <c r="BB102" s="75"/>
      <c r="BC102" s="75"/>
      <c r="BD102" s="76"/>
      <c r="BE102" s="74"/>
      <c r="BF102" s="75"/>
      <c r="BG102" s="75"/>
      <c r="BH102" s="76"/>
      <c r="BI102" s="74"/>
      <c r="BJ102" s="75"/>
      <c r="BK102" s="75"/>
      <c r="BL102" s="76"/>
      <c r="BM102" s="74"/>
      <c r="BN102" s="75"/>
      <c r="BO102" s="75"/>
      <c r="BP102" s="76"/>
      <c r="BQ102" s="74"/>
      <c r="BR102" s="75"/>
      <c r="BS102" s="75"/>
      <c r="BT102" s="76"/>
      <c r="BU102" s="74"/>
      <c r="BV102" s="75"/>
      <c r="BW102" s="75"/>
      <c r="BX102" s="76"/>
      <c r="BY102" s="74"/>
      <c r="BZ102" s="75"/>
      <c r="CA102" s="75"/>
      <c r="CB102" s="76"/>
      <c r="CC102" s="74"/>
      <c r="CD102" s="75"/>
      <c r="CE102" s="75"/>
      <c r="CF102" s="76"/>
      <c r="CG102" s="74"/>
      <c r="CH102" s="75"/>
      <c r="CI102" s="75"/>
      <c r="CJ102" s="76"/>
      <c r="CK102" s="74"/>
      <c r="CL102" s="75"/>
      <c r="CM102" s="75"/>
      <c r="CN102" s="76"/>
    </row>
    <row r="103" spans="1:92" s="35" customFormat="1" ht="60" x14ac:dyDescent="0.25">
      <c r="A103" s="77"/>
      <c r="B103" s="78"/>
      <c r="C103" s="78"/>
      <c r="D103" s="78"/>
      <c r="E103" s="79"/>
      <c r="F103" s="80"/>
      <c r="G103" s="143" t="s">
        <v>163</v>
      </c>
      <c r="H103" s="81"/>
      <c r="I103" s="82"/>
      <c r="J103" s="108" t="str">
        <f t="shared" ref="J103:J125" si="5">IF(OR(H103="",I103=""),"",CONCATENATE(IF((MATCH(H103,$K$190:$K$194,0)*MATCH(I103,$L$190:$L$194,0))&lt;=2,"BAIXO",IF((MATCH(H103,$K$190:$K$194,0)*MATCH(I103,$L$190:$L$194,0))&lt;=6,"MÉDIO",IF((MATCH(H103,$K$190:$K$194,0)*MATCH(I103,$L$190:$L$194,0))&lt;=12,"ALTO","EXTREMO")))," (",MATCH(H103,$K$190:$K$194,0)*MATCH(I103,$L$190:$L$194,0),")"))</f>
        <v/>
      </c>
      <c r="K103" s="83"/>
      <c r="L103" s="50" t="s">
        <v>108</v>
      </c>
      <c r="M103" s="105">
        <f>IFERROR(VLOOKUP(L103,'EFICÁCIA DO CONTROLE'!$B$3:$D$7,3,FALSE),"")</f>
        <v>1</v>
      </c>
      <c r="N103" s="83"/>
      <c r="O103" s="50" t="s">
        <v>108</v>
      </c>
      <c r="P103" s="101">
        <f>IFERROR(VLOOKUP(O103,'EFICÁCIA DO CONTROLE'!$B$3:$D$7,3,FALSE),"")</f>
        <v>1</v>
      </c>
      <c r="Q103" s="97"/>
      <c r="R103" s="50" t="s">
        <v>108</v>
      </c>
      <c r="S103" s="105">
        <f>IFERROR(VLOOKUP(R103,'EFICÁCIA DO CONTROLE'!$B$3:$D$7,3,FALSE),"")</f>
        <v>1</v>
      </c>
      <c r="T103" s="83"/>
      <c r="U103" s="50" t="s">
        <v>108</v>
      </c>
      <c r="V103" s="101">
        <f>IFERROR(VLOOKUP(U103,'EFICÁCIA DO CONTROLE'!$B$3:$D$7,3,FALSE),"")</f>
        <v>1</v>
      </c>
      <c r="W103" s="128" t="str">
        <f t="shared" si="4"/>
        <v/>
      </c>
      <c r="X103" s="94" t="str">
        <f>IF(G103="Positivo","Explorar a oportunidade se conveniente",IF(ISNUMBER(W103),IF(W103&lt;2.54,VLOOKUP("Baixo",'NÍVEL DO RISCO'!$B$4:$F$7,3,FALSE),IF(W103&lt;7.54,VLOOKUP("Médio",'NÍVEL DO RISCO'!$B$4:$F$7,3,FALSE),IF(W103&lt;13.54,VLOOKUP("Alto",'NÍVEL DO RISCO'!$B$4:$F$7,3,FALSE),VLOOKUP("Extremo",'NÍVEL DO RISCO'!$B$4:$F$7,3,FALSE)))),""))</f>
        <v/>
      </c>
      <c r="Y103" s="84"/>
      <c r="Z103" s="85" t="s">
        <v>48</v>
      </c>
      <c r="AA103" s="85" t="s">
        <v>48</v>
      </c>
      <c r="AB103" s="86" t="s">
        <v>48</v>
      </c>
      <c r="AC103" s="87"/>
      <c r="AD103" s="88"/>
      <c r="AE103" s="88"/>
      <c r="AF103" s="89"/>
      <c r="AG103" s="87"/>
      <c r="AH103" s="88"/>
      <c r="AI103" s="88"/>
      <c r="AJ103" s="89"/>
      <c r="AK103" s="87"/>
      <c r="AL103" s="88"/>
      <c r="AM103" s="88"/>
      <c r="AN103" s="89"/>
      <c r="AO103" s="87"/>
      <c r="AP103" s="88"/>
      <c r="AQ103" s="88"/>
      <c r="AR103" s="89"/>
      <c r="AS103" s="87"/>
      <c r="AT103" s="88"/>
      <c r="AU103" s="88"/>
      <c r="AV103" s="89"/>
      <c r="AW103" s="87"/>
      <c r="AX103" s="88"/>
      <c r="AY103" s="88"/>
      <c r="AZ103" s="89"/>
      <c r="BA103" s="87"/>
      <c r="BB103" s="88"/>
      <c r="BC103" s="88"/>
      <c r="BD103" s="89"/>
      <c r="BE103" s="87"/>
      <c r="BF103" s="88"/>
      <c r="BG103" s="88"/>
      <c r="BH103" s="89"/>
      <c r="BI103" s="87"/>
      <c r="BJ103" s="88"/>
      <c r="BK103" s="88"/>
      <c r="BL103" s="89"/>
      <c r="BM103" s="87"/>
      <c r="BN103" s="88"/>
      <c r="BO103" s="88"/>
      <c r="BP103" s="89"/>
      <c r="BQ103" s="87"/>
      <c r="BR103" s="88"/>
      <c r="BS103" s="88"/>
      <c r="BT103" s="89"/>
      <c r="BU103" s="87"/>
      <c r="BV103" s="88"/>
      <c r="BW103" s="88"/>
      <c r="BX103" s="89"/>
      <c r="BY103" s="87"/>
      <c r="BZ103" s="88"/>
      <c r="CA103" s="88"/>
      <c r="CB103" s="89"/>
      <c r="CC103" s="87"/>
      <c r="CD103" s="88"/>
      <c r="CE103" s="88"/>
      <c r="CF103" s="89"/>
      <c r="CG103" s="87"/>
      <c r="CH103" s="88"/>
      <c r="CI103" s="88"/>
      <c r="CJ103" s="89"/>
      <c r="CK103" s="87"/>
      <c r="CL103" s="88"/>
      <c r="CM103" s="88"/>
      <c r="CN103" s="89"/>
    </row>
    <row r="104" spans="1:92" s="35" customFormat="1" ht="60" x14ac:dyDescent="0.25">
      <c r="A104" s="63"/>
      <c r="B104" s="64"/>
      <c r="C104" s="64"/>
      <c r="D104" s="64"/>
      <c r="E104" s="65"/>
      <c r="F104" s="66"/>
      <c r="G104" s="142" t="s">
        <v>163</v>
      </c>
      <c r="H104" s="67"/>
      <c r="I104" s="68"/>
      <c r="J104" s="107" t="str">
        <f t="shared" si="5"/>
        <v/>
      </c>
      <c r="K104" s="69"/>
      <c r="L104" s="70" t="s">
        <v>108</v>
      </c>
      <c r="M104" s="111">
        <f>IFERROR(VLOOKUP(L104,'EFICÁCIA DO CONTROLE'!$B$3:$D$7,3,FALSE),"")</f>
        <v>1</v>
      </c>
      <c r="N104" s="69"/>
      <c r="O104" s="70" t="s">
        <v>108</v>
      </c>
      <c r="P104" s="102">
        <f>IFERROR(VLOOKUP(O104,'EFICÁCIA DO CONTROLE'!$B$3:$D$7,3,FALSE),"")</f>
        <v>1</v>
      </c>
      <c r="Q104" s="96"/>
      <c r="R104" s="70" t="s">
        <v>108</v>
      </c>
      <c r="S104" s="111">
        <f>IFERROR(VLOOKUP(R104,'EFICÁCIA DO CONTROLE'!$B$3:$D$7,3,FALSE),"")</f>
        <v>1</v>
      </c>
      <c r="T104" s="69"/>
      <c r="U104" s="70" t="s">
        <v>108</v>
      </c>
      <c r="V104" s="102">
        <f>IFERROR(VLOOKUP(U104,'EFICÁCIA DO CONTROLE'!$B$3:$D$7,3,FALSE),"")</f>
        <v>1</v>
      </c>
      <c r="W104" s="127" t="str">
        <f t="shared" si="4"/>
        <v/>
      </c>
      <c r="X104" s="93" t="str">
        <f>IF(G104="Positivo","Explorar a oportunidade se conveniente",IF(ISNUMBER(W104),IF(W104&lt;2.54,VLOOKUP("Baixo",'NÍVEL DO RISCO'!$B$4:$F$7,3,FALSE),IF(W104&lt;7.54,VLOOKUP("Médio",'NÍVEL DO RISCO'!$B$4:$F$7,3,FALSE),IF(W104&lt;13.54,VLOOKUP("Alto",'NÍVEL DO RISCO'!$B$4:$F$7,3,FALSE),VLOOKUP("Extremo",'NÍVEL DO RISCO'!$B$4:$F$7,3,FALSE)))),""))</f>
        <v/>
      </c>
      <c r="Y104" s="71"/>
      <c r="Z104" s="72" t="s">
        <v>48</v>
      </c>
      <c r="AA104" s="72" t="s">
        <v>48</v>
      </c>
      <c r="AB104" s="73" t="s">
        <v>48</v>
      </c>
      <c r="AC104" s="74"/>
      <c r="AD104" s="75"/>
      <c r="AE104" s="75"/>
      <c r="AF104" s="76"/>
      <c r="AG104" s="74"/>
      <c r="AH104" s="75"/>
      <c r="AI104" s="75"/>
      <c r="AJ104" s="76"/>
      <c r="AK104" s="74"/>
      <c r="AL104" s="75"/>
      <c r="AM104" s="75"/>
      <c r="AN104" s="76"/>
      <c r="AO104" s="74"/>
      <c r="AP104" s="75"/>
      <c r="AQ104" s="75"/>
      <c r="AR104" s="76"/>
      <c r="AS104" s="74"/>
      <c r="AT104" s="75"/>
      <c r="AU104" s="75"/>
      <c r="AV104" s="76"/>
      <c r="AW104" s="74"/>
      <c r="AX104" s="75"/>
      <c r="AY104" s="75"/>
      <c r="AZ104" s="76"/>
      <c r="BA104" s="74"/>
      <c r="BB104" s="75"/>
      <c r="BC104" s="75"/>
      <c r="BD104" s="76"/>
      <c r="BE104" s="74"/>
      <c r="BF104" s="75"/>
      <c r="BG104" s="75"/>
      <c r="BH104" s="76"/>
      <c r="BI104" s="74"/>
      <c r="BJ104" s="75"/>
      <c r="BK104" s="75"/>
      <c r="BL104" s="76"/>
      <c r="BM104" s="74"/>
      <c r="BN104" s="75"/>
      <c r="BO104" s="75"/>
      <c r="BP104" s="76"/>
      <c r="BQ104" s="74"/>
      <c r="BR104" s="75"/>
      <c r="BS104" s="75"/>
      <c r="BT104" s="76"/>
      <c r="BU104" s="74"/>
      <c r="BV104" s="75"/>
      <c r="BW104" s="75"/>
      <c r="BX104" s="76"/>
      <c r="BY104" s="74"/>
      <c r="BZ104" s="75"/>
      <c r="CA104" s="75"/>
      <c r="CB104" s="76"/>
      <c r="CC104" s="74"/>
      <c r="CD104" s="75"/>
      <c r="CE104" s="75"/>
      <c r="CF104" s="76"/>
      <c r="CG104" s="74"/>
      <c r="CH104" s="75"/>
      <c r="CI104" s="75"/>
      <c r="CJ104" s="76"/>
      <c r="CK104" s="74"/>
      <c r="CL104" s="75"/>
      <c r="CM104" s="75"/>
      <c r="CN104" s="76"/>
    </row>
    <row r="105" spans="1:92" s="35" customFormat="1" ht="60" x14ac:dyDescent="0.25">
      <c r="A105" s="77"/>
      <c r="B105" s="78"/>
      <c r="C105" s="78"/>
      <c r="D105" s="78"/>
      <c r="E105" s="79"/>
      <c r="F105" s="80"/>
      <c r="G105" s="143" t="s">
        <v>163</v>
      </c>
      <c r="H105" s="81"/>
      <c r="I105" s="82"/>
      <c r="J105" s="108" t="str">
        <f t="shared" si="5"/>
        <v/>
      </c>
      <c r="K105" s="83"/>
      <c r="L105" s="50" t="s">
        <v>108</v>
      </c>
      <c r="M105" s="105">
        <f>IFERROR(VLOOKUP(L105,'EFICÁCIA DO CONTROLE'!$B$3:$D$7,3,FALSE),"")</f>
        <v>1</v>
      </c>
      <c r="N105" s="83"/>
      <c r="O105" s="50" t="s">
        <v>108</v>
      </c>
      <c r="P105" s="101">
        <f>IFERROR(VLOOKUP(O105,'EFICÁCIA DO CONTROLE'!$B$3:$D$7,3,FALSE),"")</f>
        <v>1</v>
      </c>
      <c r="Q105" s="97"/>
      <c r="R105" s="50" t="s">
        <v>108</v>
      </c>
      <c r="S105" s="105">
        <f>IFERROR(VLOOKUP(R105,'EFICÁCIA DO CONTROLE'!$B$3:$D$7,3,FALSE),"")</f>
        <v>1</v>
      </c>
      <c r="T105" s="83"/>
      <c r="U105" s="50" t="s">
        <v>108</v>
      </c>
      <c r="V105" s="101">
        <f>IFERROR(VLOOKUP(U105,'EFICÁCIA DO CONTROLE'!$B$3:$D$7,3,FALSE),"")</f>
        <v>1</v>
      </c>
      <c r="W105" s="128" t="str">
        <f t="shared" si="4"/>
        <v/>
      </c>
      <c r="X105" s="94" t="str">
        <f>IF(G105="Positivo","Explorar a oportunidade se conveniente",IF(ISNUMBER(W105),IF(W105&lt;2.54,VLOOKUP("Baixo",'NÍVEL DO RISCO'!$B$4:$F$7,3,FALSE),IF(W105&lt;7.54,VLOOKUP("Médio",'NÍVEL DO RISCO'!$B$4:$F$7,3,FALSE),IF(W105&lt;13.54,VLOOKUP("Alto",'NÍVEL DO RISCO'!$B$4:$F$7,3,FALSE),VLOOKUP("Extremo",'NÍVEL DO RISCO'!$B$4:$F$7,3,FALSE)))),""))</f>
        <v/>
      </c>
      <c r="Y105" s="84"/>
      <c r="Z105" s="85" t="s">
        <v>48</v>
      </c>
      <c r="AA105" s="85" t="s">
        <v>48</v>
      </c>
      <c r="AB105" s="86" t="s">
        <v>48</v>
      </c>
      <c r="AC105" s="87"/>
      <c r="AD105" s="88"/>
      <c r="AE105" s="88"/>
      <c r="AF105" s="89"/>
      <c r="AG105" s="87"/>
      <c r="AH105" s="88"/>
      <c r="AI105" s="88"/>
      <c r="AJ105" s="89"/>
      <c r="AK105" s="87"/>
      <c r="AL105" s="88"/>
      <c r="AM105" s="88"/>
      <c r="AN105" s="89"/>
      <c r="AO105" s="87"/>
      <c r="AP105" s="88"/>
      <c r="AQ105" s="88"/>
      <c r="AR105" s="89"/>
      <c r="AS105" s="87"/>
      <c r="AT105" s="88"/>
      <c r="AU105" s="88"/>
      <c r="AV105" s="89"/>
      <c r="AW105" s="87"/>
      <c r="AX105" s="88"/>
      <c r="AY105" s="88"/>
      <c r="AZ105" s="89"/>
      <c r="BA105" s="87"/>
      <c r="BB105" s="88"/>
      <c r="BC105" s="88"/>
      <c r="BD105" s="89"/>
      <c r="BE105" s="87"/>
      <c r="BF105" s="88"/>
      <c r="BG105" s="88"/>
      <c r="BH105" s="89"/>
      <c r="BI105" s="87"/>
      <c r="BJ105" s="88"/>
      <c r="BK105" s="88"/>
      <c r="BL105" s="89"/>
      <c r="BM105" s="87"/>
      <c r="BN105" s="88"/>
      <c r="BO105" s="88"/>
      <c r="BP105" s="89"/>
      <c r="BQ105" s="87"/>
      <c r="BR105" s="88"/>
      <c r="BS105" s="88"/>
      <c r="BT105" s="89"/>
      <c r="BU105" s="87"/>
      <c r="BV105" s="88"/>
      <c r="BW105" s="88"/>
      <c r="BX105" s="89"/>
      <c r="BY105" s="87"/>
      <c r="BZ105" s="88"/>
      <c r="CA105" s="88"/>
      <c r="CB105" s="89"/>
      <c r="CC105" s="87"/>
      <c r="CD105" s="88"/>
      <c r="CE105" s="88"/>
      <c r="CF105" s="89"/>
      <c r="CG105" s="87"/>
      <c r="CH105" s="88"/>
      <c r="CI105" s="88"/>
      <c r="CJ105" s="89"/>
      <c r="CK105" s="87"/>
      <c r="CL105" s="88"/>
      <c r="CM105" s="88"/>
      <c r="CN105" s="89"/>
    </row>
    <row r="106" spans="1:92" s="35" customFormat="1" ht="60" x14ac:dyDescent="0.25">
      <c r="A106" s="63"/>
      <c r="B106" s="64"/>
      <c r="C106" s="64"/>
      <c r="D106" s="64"/>
      <c r="E106" s="65"/>
      <c r="F106" s="66"/>
      <c r="G106" s="142" t="s">
        <v>163</v>
      </c>
      <c r="H106" s="67"/>
      <c r="I106" s="68"/>
      <c r="J106" s="107" t="str">
        <f t="shared" si="5"/>
        <v/>
      </c>
      <c r="K106" s="69"/>
      <c r="L106" s="70" t="s">
        <v>108</v>
      </c>
      <c r="M106" s="111">
        <f>IFERROR(VLOOKUP(L106,'EFICÁCIA DO CONTROLE'!$B$3:$D$7,3,FALSE),"")</f>
        <v>1</v>
      </c>
      <c r="N106" s="69"/>
      <c r="O106" s="70" t="s">
        <v>108</v>
      </c>
      <c r="P106" s="102">
        <f>IFERROR(VLOOKUP(O106,'EFICÁCIA DO CONTROLE'!$B$3:$D$7,3,FALSE),"")</f>
        <v>1</v>
      </c>
      <c r="Q106" s="96"/>
      <c r="R106" s="70" t="s">
        <v>108</v>
      </c>
      <c r="S106" s="111">
        <f>IFERROR(VLOOKUP(R106,'EFICÁCIA DO CONTROLE'!$B$3:$D$7,3,FALSE),"")</f>
        <v>1</v>
      </c>
      <c r="T106" s="69"/>
      <c r="U106" s="70" t="s">
        <v>108</v>
      </c>
      <c r="V106" s="102">
        <f>IFERROR(VLOOKUP(U106,'EFICÁCIA DO CONTROLE'!$B$3:$D$7,3,FALSE),"")</f>
        <v>1</v>
      </c>
      <c r="W106" s="127" t="str">
        <f t="shared" si="4"/>
        <v/>
      </c>
      <c r="X106" s="93" t="str">
        <f>IF(G106="Positivo","Explorar a oportunidade se conveniente",IF(ISNUMBER(W106),IF(W106&lt;2.54,VLOOKUP("Baixo",'NÍVEL DO RISCO'!$B$4:$F$7,3,FALSE),IF(W106&lt;7.54,VLOOKUP("Médio",'NÍVEL DO RISCO'!$B$4:$F$7,3,FALSE),IF(W106&lt;13.54,VLOOKUP("Alto",'NÍVEL DO RISCO'!$B$4:$F$7,3,FALSE),VLOOKUP("Extremo",'NÍVEL DO RISCO'!$B$4:$F$7,3,FALSE)))),""))</f>
        <v/>
      </c>
      <c r="Y106" s="71"/>
      <c r="Z106" s="72" t="s">
        <v>48</v>
      </c>
      <c r="AA106" s="72" t="s">
        <v>48</v>
      </c>
      <c r="AB106" s="73" t="s">
        <v>48</v>
      </c>
      <c r="AC106" s="74"/>
      <c r="AD106" s="75"/>
      <c r="AE106" s="75"/>
      <c r="AF106" s="76"/>
      <c r="AG106" s="74"/>
      <c r="AH106" s="75"/>
      <c r="AI106" s="75"/>
      <c r="AJ106" s="76"/>
      <c r="AK106" s="74"/>
      <c r="AL106" s="75"/>
      <c r="AM106" s="75"/>
      <c r="AN106" s="76"/>
      <c r="AO106" s="74"/>
      <c r="AP106" s="75"/>
      <c r="AQ106" s="75"/>
      <c r="AR106" s="76"/>
      <c r="AS106" s="74"/>
      <c r="AT106" s="75"/>
      <c r="AU106" s="75"/>
      <c r="AV106" s="76"/>
      <c r="AW106" s="74"/>
      <c r="AX106" s="75"/>
      <c r="AY106" s="75"/>
      <c r="AZ106" s="76"/>
      <c r="BA106" s="74"/>
      <c r="BB106" s="75"/>
      <c r="BC106" s="75"/>
      <c r="BD106" s="76"/>
      <c r="BE106" s="74"/>
      <c r="BF106" s="75"/>
      <c r="BG106" s="75"/>
      <c r="BH106" s="76"/>
      <c r="BI106" s="74"/>
      <c r="BJ106" s="75"/>
      <c r="BK106" s="75"/>
      <c r="BL106" s="76"/>
      <c r="BM106" s="74"/>
      <c r="BN106" s="75"/>
      <c r="BO106" s="75"/>
      <c r="BP106" s="76"/>
      <c r="BQ106" s="74"/>
      <c r="BR106" s="75"/>
      <c r="BS106" s="75"/>
      <c r="BT106" s="76"/>
      <c r="BU106" s="74"/>
      <c r="BV106" s="75"/>
      <c r="BW106" s="75"/>
      <c r="BX106" s="76"/>
      <c r="BY106" s="74"/>
      <c r="BZ106" s="75"/>
      <c r="CA106" s="75"/>
      <c r="CB106" s="76"/>
      <c r="CC106" s="74"/>
      <c r="CD106" s="75"/>
      <c r="CE106" s="75"/>
      <c r="CF106" s="76"/>
      <c r="CG106" s="74"/>
      <c r="CH106" s="75"/>
      <c r="CI106" s="75"/>
      <c r="CJ106" s="76"/>
      <c r="CK106" s="74"/>
      <c r="CL106" s="75"/>
      <c r="CM106" s="75"/>
      <c r="CN106" s="76"/>
    </row>
    <row r="107" spans="1:92" s="35" customFormat="1" ht="60" x14ac:dyDescent="0.25">
      <c r="A107" s="77"/>
      <c r="B107" s="78"/>
      <c r="C107" s="78"/>
      <c r="D107" s="78"/>
      <c r="E107" s="79"/>
      <c r="F107" s="80"/>
      <c r="G107" s="143" t="s">
        <v>163</v>
      </c>
      <c r="H107" s="81"/>
      <c r="I107" s="82"/>
      <c r="J107" s="108" t="str">
        <f t="shared" si="5"/>
        <v/>
      </c>
      <c r="K107" s="83"/>
      <c r="L107" s="50" t="s">
        <v>108</v>
      </c>
      <c r="M107" s="105">
        <f>IFERROR(VLOOKUP(L107,'EFICÁCIA DO CONTROLE'!$B$3:$D$7,3,FALSE),"")</f>
        <v>1</v>
      </c>
      <c r="N107" s="83"/>
      <c r="O107" s="50" t="s">
        <v>108</v>
      </c>
      <c r="P107" s="101">
        <f>IFERROR(VLOOKUP(O107,'EFICÁCIA DO CONTROLE'!$B$3:$D$7,3,FALSE),"")</f>
        <v>1</v>
      </c>
      <c r="Q107" s="97"/>
      <c r="R107" s="50" t="s">
        <v>108</v>
      </c>
      <c r="S107" s="105">
        <f>IFERROR(VLOOKUP(R107,'EFICÁCIA DO CONTROLE'!$B$3:$D$7,3,FALSE),"")</f>
        <v>1</v>
      </c>
      <c r="T107" s="83"/>
      <c r="U107" s="50" t="s">
        <v>108</v>
      </c>
      <c r="V107" s="101">
        <f>IFERROR(VLOOKUP(U107,'EFICÁCIA DO CONTROLE'!$B$3:$D$7,3,FALSE),"")</f>
        <v>1</v>
      </c>
      <c r="W107" s="128" t="str">
        <f t="shared" si="4"/>
        <v/>
      </c>
      <c r="X107" s="94" t="str">
        <f>IF(G107="Positivo","Explorar a oportunidade se conveniente",IF(ISNUMBER(W107),IF(W107&lt;2.54,VLOOKUP("Baixo",'NÍVEL DO RISCO'!$B$4:$F$7,3,FALSE),IF(W107&lt;7.54,VLOOKUP("Médio",'NÍVEL DO RISCO'!$B$4:$F$7,3,FALSE),IF(W107&lt;13.54,VLOOKUP("Alto",'NÍVEL DO RISCO'!$B$4:$F$7,3,FALSE),VLOOKUP("Extremo",'NÍVEL DO RISCO'!$B$4:$F$7,3,FALSE)))),""))</f>
        <v/>
      </c>
      <c r="Y107" s="84"/>
      <c r="Z107" s="85" t="s">
        <v>48</v>
      </c>
      <c r="AA107" s="85" t="s">
        <v>48</v>
      </c>
      <c r="AB107" s="86" t="s">
        <v>48</v>
      </c>
      <c r="AC107" s="87"/>
      <c r="AD107" s="88"/>
      <c r="AE107" s="88"/>
      <c r="AF107" s="89"/>
      <c r="AG107" s="87"/>
      <c r="AH107" s="88"/>
      <c r="AI107" s="88"/>
      <c r="AJ107" s="89"/>
      <c r="AK107" s="87"/>
      <c r="AL107" s="88"/>
      <c r="AM107" s="88"/>
      <c r="AN107" s="89"/>
      <c r="AO107" s="87"/>
      <c r="AP107" s="88"/>
      <c r="AQ107" s="88"/>
      <c r="AR107" s="89"/>
      <c r="AS107" s="87"/>
      <c r="AT107" s="88"/>
      <c r="AU107" s="88"/>
      <c r="AV107" s="89"/>
      <c r="AW107" s="87"/>
      <c r="AX107" s="88"/>
      <c r="AY107" s="88"/>
      <c r="AZ107" s="89"/>
      <c r="BA107" s="87"/>
      <c r="BB107" s="88"/>
      <c r="BC107" s="88"/>
      <c r="BD107" s="89"/>
      <c r="BE107" s="87"/>
      <c r="BF107" s="88"/>
      <c r="BG107" s="88"/>
      <c r="BH107" s="89"/>
      <c r="BI107" s="87"/>
      <c r="BJ107" s="88"/>
      <c r="BK107" s="88"/>
      <c r="BL107" s="89"/>
      <c r="BM107" s="87"/>
      <c r="BN107" s="88"/>
      <c r="BO107" s="88"/>
      <c r="BP107" s="89"/>
      <c r="BQ107" s="87"/>
      <c r="BR107" s="88"/>
      <c r="BS107" s="88"/>
      <c r="BT107" s="89"/>
      <c r="BU107" s="87"/>
      <c r="BV107" s="88"/>
      <c r="BW107" s="88"/>
      <c r="BX107" s="89"/>
      <c r="BY107" s="87"/>
      <c r="BZ107" s="88"/>
      <c r="CA107" s="88"/>
      <c r="CB107" s="89"/>
      <c r="CC107" s="87"/>
      <c r="CD107" s="88"/>
      <c r="CE107" s="88"/>
      <c r="CF107" s="89"/>
      <c r="CG107" s="87"/>
      <c r="CH107" s="88"/>
      <c r="CI107" s="88"/>
      <c r="CJ107" s="89"/>
      <c r="CK107" s="87"/>
      <c r="CL107" s="88"/>
      <c r="CM107" s="88"/>
      <c r="CN107" s="89"/>
    </row>
    <row r="108" spans="1:92" s="35" customFormat="1" ht="60" x14ac:dyDescent="0.25">
      <c r="A108" s="63"/>
      <c r="B108" s="64"/>
      <c r="C108" s="64"/>
      <c r="D108" s="64"/>
      <c r="E108" s="65"/>
      <c r="F108" s="66"/>
      <c r="G108" s="142" t="s">
        <v>163</v>
      </c>
      <c r="H108" s="67"/>
      <c r="I108" s="68"/>
      <c r="J108" s="107" t="str">
        <f t="shared" si="5"/>
        <v/>
      </c>
      <c r="K108" s="69"/>
      <c r="L108" s="70" t="s">
        <v>108</v>
      </c>
      <c r="M108" s="111">
        <f>IFERROR(VLOOKUP(L108,'EFICÁCIA DO CONTROLE'!$B$3:$D$7,3,FALSE),"")</f>
        <v>1</v>
      </c>
      <c r="N108" s="69"/>
      <c r="O108" s="70" t="s">
        <v>108</v>
      </c>
      <c r="P108" s="102">
        <f>IFERROR(VLOOKUP(O108,'EFICÁCIA DO CONTROLE'!$B$3:$D$7,3,FALSE),"")</f>
        <v>1</v>
      </c>
      <c r="Q108" s="96"/>
      <c r="R108" s="70" t="s">
        <v>108</v>
      </c>
      <c r="S108" s="111">
        <f>IFERROR(VLOOKUP(R108,'EFICÁCIA DO CONTROLE'!$B$3:$D$7,3,FALSE),"")</f>
        <v>1</v>
      </c>
      <c r="T108" s="69"/>
      <c r="U108" s="70" t="s">
        <v>108</v>
      </c>
      <c r="V108" s="102">
        <f>IFERROR(VLOOKUP(U108,'EFICÁCIA DO CONTROLE'!$B$3:$D$7,3,FALSE),"")</f>
        <v>1</v>
      </c>
      <c r="W108" s="127" t="str">
        <f t="shared" si="4"/>
        <v/>
      </c>
      <c r="X108" s="93" t="str">
        <f>IF(G108="Positivo","Explorar a oportunidade se conveniente",IF(ISNUMBER(W108),IF(W108&lt;2.54,VLOOKUP("Baixo",'NÍVEL DO RISCO'!$B$4:$F$7,3,FALSE),IF(W108&lt;7.54,VLOOKUP("Médio",'NÍVEL DO RISCO'!$B$4:$F$7,3,FALSE),IF(W108&lt;13.54,VLOOKUP("Alto",'NÍVEL DO RISCO'!$B$4:$F$7,3,FALSE),VLOOKUP("Extremo",'NÍVEL DO RISCO'!$B$4:$F$7,3,FALSE)))),""))</f>
        <v/>
      </c>
      <c r="Y108" s="71"/>
      <c r="Z108" s="72" t="s">
        <v>48</v>
      </c>
      <c r="AA108" s="72" t="s">
        <v>48</v>
      </c>
      <c r="AB108" s="73" t="s">
        <v>48</v>
      </c>
      <c r="AC108" s="74"/>
      <c r="AD108" s="75"/>
      <c r="AE108" s="75"/>
      <c r="AF108" s="76"/>
      <c r="AG108" s="74"/>
      <c r="AH108" s="75"/>
      <c r="AI108" s="75"/>
      <c r="AJ108" s="76"/>
      <c r="AK108" s="74"/>
      <c r="AL108" s="75"/>
      <c r="AM108" s="75"/>
      <c r="AN108" s="76"/>
      <c r="AO108" s="74"/>
      <c r="AP108" s="75"/>
      <c r="AQ108" s="75"/>
      <c r="AR108" s="76"/>
      <c r="AS108" s="74"/>
      <c r="AT108" s="75"/>
      <c r="AU108" s="75"/>
      <c r="AV108" s="76"/>
      <c r="AW108" s="74"/>
      <c r="AX108" s="75"/>
      <c r="AY108" s="75"/>
      <c r="AZ108" s="76"/>
      <c r="BA108" s="74"/>
      <c r="BB108" s="75"/>
      <c r="BC108" s="75"/>
      <c r="BD108" s="76"/>
      <c r="BE108" s="74"/>
      <c r="BF108" s="75"/>
      <c r="BG108" s="75"/>
      <c r="BH108" s="76"/>
      <c r="BI108" s="74"/>
      <c r="BJ108" s="75"/>
      <c r="BK108" s="75"/>
      <c r="BL108" s="76"/>
      <c r="BM108" s="74"/>
      <c r="BN108" s="75"/>
      <c r="BO108" s="75"/>
      <c r="BP108" s="76"/>
      <c r="BQ108" s="74"/>
      <c r="BR108" s="75"/>
      <c r="BS108" s="75"/>
      <c r="BT108" s="76"/>
      <c r="BU108" s="74"/>
      <c r="BV108" s="75"/>
      <c r="BW108" s="75"/>
      <c r="BX108" s="76"/>
      <c r="BY108" s="74"/>
      <c r="BZ108" s="75"/>
      <c r="CA108" s="75"/>
      <c r="CB108" s="76"/>
      <c r="CC108" s="74"/>
      <c r="CD108" s="75"/>
      <c r="CE108" s="75"/>
      <c r="CF108" s="76"/>
      <c r="CG108" s="74"/>
      <c r="CH108" s="75"/>
      <c r="CI108" s="75"/>
      <c r="CJ108" s="76"/>
      <c r="CK108" s="74"/>
      <c r="CL108" s="75"/>
      <c r="CM108" s="75"/>
      <c r="CN108" s="76"/>
    </row>
    <row r="109" spans="1:92" s="35" customFormat="1" ht="60" x14ac:dyDescent="0.25">
      <c r="A109" s="77"/>
      <c r="B109" s="78"/>
      <c r="C109" s="78"/>
      <c r="D109" s="78"/>
      <c r="E109" s="79"/>
      <c r="F109" s="80"/>
      <c r="G109" s="143" t="s">
        <v>163</v>
      </c>
      <c r="H109" s="81"/>
      <c r="I109" s="82"/>
      <c r="J109" s="108" t="str">
        <f t="shared" si="5"/>
        <v/>
      </c>
      <c r="K109" s="83"/>
      <c r="L109" s="50" t="s">
        <v>108</v>
      </c>
      <c r="M109" s="105">
        <f>IFERROR(VLOOKUP(L109,'EFICÁCIA DO CONTROLE'!$B$3:$D$7,3,FALSE),"")</f>
        <v>1</v>
      </c>
      <c r="N109" s="83"/>
      <c r="O109" s="50" t="s">
        <v>108</v>
      </c>
      <c r="P109" s="101">
        <f>IFERROR(VLOOKUP(O109,'EFICÁCIA DO CONTROLE'!$B$3:$D$7,3,FALSE),"")</f>
        <v>1</v>
      </c>
      <c r="Q109" s="97"/>
      <c r="R109" s="50" t="s">
        <v>108</v>
      </c>
      <c r="S109" s="105">
        <f>IFERROR(VLOOKUP(R109,'EFICÁCIA DO CONTROLE'!$B$3:$D$7,3,FALSE),"")</f>
        <v>1</v>
      </c>
      <c r="T109" s="83"/>
      <c r="U109" s="50" t="s">
        <v>108</v>
      </c>
      <c r="V109" s="101">
        <f>IFERROR(VLOOKUP(U109,'EFICÁCIA DO CONTROLE'!$B$3:$D$7,3,FALSE),"")</f>
        <v>1</v>
      </c>
      <c r="W109" s="128" t="str">
        <f t="shared" si="4"/>
        <v/>
      </c>
      <c r="X109" s="94" t="str">
        <f>IF(G109="Positivo","Explorar a oportunidade se conveniente",IF(ISNUMBER(W109),IF(W109&lt;2.54,VLOOKUP("Baixo",'NÍVEL DO RISCO'!$B$4:$F$7,3,FALSE),IF(W109&lt;7.54,VLOOKUP("Médio",'NÍVEL DO RISCO'!$B$4:$F$7,3,FALSE),IF(W109&lt;13.54,VLOOKUP("Alto",'NÍVEL DO RISCO'!$B$4:$F$7,3,FALSE),VLOOKUP("Extremo",'NÍVEL DO RISCO'!$B$4:$F$7,3,FALSE)))),""))</f>
        <v/>
      </c>
      <c r="Y109" s="84"/>
      <c r="Z109" s="85" t="s">
        <v>48</v>
      </c>
      <c r="AA109" s="85" t="s">
        <v>48</v>
      </c>
      <c r="AB109" s="86" t="s">
        <v>48</v>
      </c>
      <c r="AC109" s="87"/>
      <c r="AD109" s="88"/>
      <c r="AE109" s="88"/>
      <c r="AF109" s="89"/>
      <c r="AG109" s="87"/>
      <c r="AH109" s="88"/>
      <c r="AI109" s="88"/>
      <c r="AJ109" s="89"/>
      <c r="AK109" s="87"/>
      <c r="AL109" s="88"/>
      <c r="AM109" s="88"/>
      <c r="AN109" s="89"/>
      <c r="AO109" s="87"/>
      <c r="AP109" s="88"/>
      <c r="AQ109" s="88"/>
      <c r="AR109" s="89"/>
      <c r="AS109" s="87"/>
      <c r="AT109" s="88"/>
      <c r="AU109" s="88"/>
      <c r="AV109" s="89"/>
      <c r="AW109" s="87"/>
      <c r="AX109" s="88"/>
      <c r="AY109" s="88"/>
      <c r="AZ109" s="89"/>
      <c r="BA109" s="87"/>
      <c r="BB109" s="88"/>
      <c r="BC109" s="88"/>
      <c r="BD109" s="89"/>
      <c r="BE109" s="87"/>
      <c r="BF109" s="88"/>
      <c r="BG109" s="88"/>
      <c r="BH109" s="89"/>
      <c r="BI109" s="87"/>
      <c r="BJ109" s="88"/>
      <c r="BK109" s="88"/>
      <c r="BL109" s="89"/>
      <c r="BM109" s="87"/>
      <c r="BN109" s="88"/>
      <c r="BO109" s="88"/>
      <c r="BP109" s="89"/>
      <c r="BQ109" s="87"/>
      <c r="BR109" s="88"/>
      <c r="BS109" s="88"/>
      <c r="BT109" s="89"/>
      <c r="BU109" s="87"/>
      <c r="BV109" s="88"/>
      <c r="BW109" s="88"/>
      <c r="BX109" s="89"/>
      <c r="BY109" s="87"/>
      <c r="BZ109" s="88"/>
      <c r="CA109" s="88"/>
      <c r="CB109" s="89"/>
      <c r="CC109" s="87"/>
      <c r="CD109" s="88"/>
      <c r="CE109" s="88"/>
      <c r="CF109" s="89"/>
      <c r="CG109" s="87"/>
      <c r="CH109" s="88"/>
      <c r="CI109" s="88"/>
      <c r="CJ109" s="89"/>
      <c r="CK109" s="87"/>
      <c r="CL109" s="88"/>
      <c r="CM109" s="88"/>
      <c r="CN109" s="89"/>
    </row>
    <row r="110" spans="1:92" s="35" customFormat="1" ht="60" x14ac:dyDescent="0.25">
      <c r="A110" s="63"/>
      <c r="B110" s="64"/>
      <c r="C110" s="64"/>
      <c r="D110" s="64"/>
      <c r="E110" s="65"/>
      <c r="F110" s="66"/>
      <c r="G110" s="142" t="s">
        <v>163</v>
      </c>
      <c r="H110" s="67"/>
      <c r="I110" s="68"/>
      <c r="J110" s="107" t="str">
        <f t="shared" si="5"/>
        <v/>
      </c>
      <c r="K110" s="69"/>
      <c r="L110" s="70" t="s">
        <v>108</v>
      </c>
      <c r="M110" s="111">
        <f>IFERROR(VLOOKUP(L110,'EFICÁCIA DO CONTROLE'!$B$3:$D$7,3,FALSE),"")</f>
        <v>1</v>
      </c>
      <c r="N110" s="69"/>
      <c r="O110" s="70" t="s">
        <v>108</v>
      </c>
      <c r="P110" s="102">
        <f>IFERROR(VLOOKUP(O110,'EFICÁCIA DO CONTROLE'!$B$3:$D$7,3,FALSE),"")</f>
        <v>1</v>
      </c>
      <c r="Q110" s="96"/>
      <c r="R110" s="70" t="s">
        <v>108</v>
      </c>
      <c r="S110" s="111">
        <f>IFERROR(VLOOKUP(R110,'EFICÁCIA DO CONTROLE'!$B$3:$D$7,3,FALSE),"")</f>
        <v>1</v>
      </c>
      <c r="T110" s="69"/>
      <c r="U110" s="70" t="s">
        <v>108</v>
      </c>
      <c r="V110" s="102">
        <f>IFERROR(VLOOKUP(U110,'EFICÁCIA DO CONTROLE'!$B$3:$D$7,3,FALSE),"")</f>
        <v>1</v>
      </c>
      <c r="W110" s="127" t="str">
        <f t="shared" si="4"/>
        <v/>
      </c>
      <c r="X110" s="93" t="str">
        <f>IF(G110="Positivo","Explorar a oportunidade se conveniente",IF(ISNUMBER(W110),IF(W110&lt;2.54,VLOOKUP("Baixo",'NÍVEL DO RISCO'!$B$4:$F$7,3,FALSE),IF(W110&lt;7.54,VLOOKUP("Médio",'NÍVEL DO RISCO'!$B$4:$F$7,3,FALSE),IF(W110&lt;13.54,VLOOKUP("Alto",'NÍVEL DO RISCO'!$B$4:$F$7,3,FALSE),VLOOKUP("Extremo",'NÍVEL DO RISCO'!$B$4:$F$7,3,FALSE)))),""))</f>
        <v/>
      </c>
      <c r="Y110" s="71"/>
      <c r="Z110" s="72" t="s">
        <v>48</v>
      </c>
      <c r="AA110" s="72" t="s">
        <v>48</v>
      </c>
      <c r="AB110" s="73" t="s">
        <v>48</v>
      </c>
      <c r="AC110" s="74"/>
      <c r="AD110" s="75"/>
      <c r="AE110" s="75"/>
      <c r="AF110" s="76"/>
      <c r="AG110" s="74"/>
      <c r="AH110" s="75"/>
      <c r="AI110" s="75"/>
      <c r="AJ110" s="76"/>
      <c r="AK110" s="74"/>
      <c r="AL110" s="75"/>
      <c r="AM110" s="75"/>
      <c r="AN110" s="76"/>
      <c r="AO110" s="74"/>
      <c r="AP110" s="75"/>
      <c r="AQ110" s="75"/>
      <c r="AR110" s="76"/>
      <c r="AS110" s="74"/>
      <c r="AT110" s="75"/>
      <c r="AU110" s="75"/>
      <c r="AV110" s="76"/>
      <c r="AW110" s="74"/>
      <c r="AX110" s="75"/>
      <c r="AY110" s="75"/>
      <c r="AZ110" s="76"/>
      <c r="BA110" s="74"/>
      <c r="BB110" s="75"/>
      <c r="BC110" s="75"/>
      <c r="BD110" s="76"/>
      <c r="BE110" s="74"/>
      <c r="BF110" s="75"/>
      <c r="BG110" s="75"/>
      <c r="BH110" s="76"/>
      <c r="BI110" s="74"/>
      <c r="BJ110" s="75"/>
      <c r="BK110" s="75"/>
      <c r="BL110" s="76"/>
      <c r="BM110" s="74"/>
      <c r="BN110" s="75"/>
      <c r="BO110" s="75"/>
      <c r="BP110" s="76"/>
      <c r="BQ110" s="74"/>
      <c r="BR110" s="75"/>
      <c r="BS110" s="75"/>
      <c r="BT110" s="76"/>
      <c r="BU110" s="74"/>
      <c r="BV110" s="75"/>
      <c r="BW110" s="75"/>
      <c r="BX110" s="76"/>
      <c r="BY110" s="74"/>
      <c r="BZ110" s="75"/>
      <c r="CA110" s="75"/>
      <c r="CB110" s="76"/>
      <c r="CC110" s="74"/>
      <c r="CD110" s="75"/>
      <c r="CE110" s="75"/>
      <c r="CF110" s="76"/>
      <c r="CG110" s="74"/>
      <c r="CH110" s="75"/>
      <c r="CI110" s="75"/>
      <c r="CJ110" s="76"/>
      <c r="CK110" s="74"/>
      <c r="CL110" s="75"/>
      <c r="CM110" s="75"/>
      <c r="CN110" s="76"/>
    </row>
    <row r="111" spans="1:92" s="35" customFormat="1" ht="60" x14ac:dyDescent="0.25">
      <c r="A111" s="77"/>
      <c r="B111" s="78"/>
      <c r="C111" s="78"/>
      <c r="D111" s="78"/>
      <c r="E111" s="79"/>
      <c r="F111" s="80"/>
      <c r="G111" s="143" t="s">
        <v>163</v>
      </c>
      <c r="H111" s="81"/>
      <c r="I111" s="82"/>
      <c r="J111" s="108" t="str">
        <f t="shared" si="5"/>
        <v/>
      </c>
      <c r="K111" s="83"/>
      <c r="L111" s="50" t="s">
        <v>108</v>
      </c>
      <c r="M111" s="105">
        <f>IFERROR(VLOOKUP(L111,'EFICÁCIA DO CONTROLE'!$B$3:$D$7,3,FALSE),"")</f>
        <v>1</v>
      </c>
      <c r="N111" s="83"/>
      <c r="O111" s="50" t="s">
        <v>108</v>
      </c>
      <c r="P111" s="101">
        <f>IFERROR(VLOOKUP(O111,'EFICÁCIA DO CONTROLE'!$B$3:$D$7,3,FALSE),"")</f>
        <v>1</v>
      </c>
      <c r="Q111" s="97"/>
      <c r="R111" s="50" t="s">
        <v>108</v>
      </c>
      <c r="S111" s="105">
        <f>IFERROR(VLOOKUP(R111,'EFICÁCIA DO CONTROLE'!$B$3:$D$7,3,FALSE),"")</f>
        <v>1</v>
      </c>
      <c r="T111" s="83"/>
      <c r="U111" s="50" t="s">
        <v>108</v>
      </c>
      <c r="V111" s="101">
        <f>IFERROR(VLOOKUP(U111,'EFICÁCIA DO CONTROLE'!$B$3:$D$7,3,FALSE),"")</f>
        <v>1</v>
      </c>
      <c r="W111" s="128" t="str">
        <f t="shared" si="4"/>
        <v/>
      </c>
      <c r="X111" s="94" t="str">
        <f>IF(G111="Positivo","Explorar a oportunidade se conveniente",IF(ISNUMBER(W111),IF(W111&lt;2.54,VLOOKUP("Baixo",'NÍVEL DO RISCO'!$B$4:$F$7,3,FALSE),IF(W111&lt;7.54,VLOOKUP("Médio",'NÍVEL DO RISCO'!$B$4:$F$7,3,FALSE),IF(W111&lt;13.54,VLOOKUP("Alto",'NÍVEL DO RISCO'!$B$4:$F$7,3,FALSE),VLOOKUP("Extremo",'NÍVEL DO RISCO'!$B$4:$F$7,3,FALSE)))),""))</f>
        <v/>
      </c>
      <c r="Y111" s="84"/>
      <c r="Z111" s="85" t="s">
        <v>48</v>
      </c>
      <c r="AA111" s="85" t="s">
        <v>48</v>
      </c>
      <c r="AB111" s="86" t="s">
        <v>48</v>
      </c>
      <c r="AC111" s="87"/>
      <c r="AD111" s="88"/>
      <c r="AE111" s="88"/>
      <c r="AF111" s="89"/>
      <c r="AG111" s="87"/>
      <c r="AH111" s="88"/>
      <c r="AI111" s="88"/>
      <c r="AJ111" s="89"/>
      <c r="AK111" s="87"/>
      <c r="AL111" s="88"/>
      <c r="AM111" s="88"/>
      <c r="AN111" s="89"/>
      <c r="AO111" s="87"/>
      <c r="AP111" s="88"/>
      <c r="AQ111" s="88"/>
      <c r="AR111" s="89"/>
      <c r="AS111" s="87"/>
      <c r="AT111" s="88"/>
      <c r="AU111" s="88"/>
      <c r="AV111" s="89"/>
      <c r="AW111" s="87"/>
      <c r="AX111" s="88"/>
      <c r="AY111" s="88"/>
      <c r="AZ111" s="89"/>
      <c r="BA111" s="87"/>
      <c r="BB111" s="88"/>
      <c r="BC111" s="88"/>
      <c r="BD111" s="89"/>
      <c r="BE111" s="87"/>
      <c r="BF111" s="88"/>
      <c r="BG111" s="88"/>
      <c r="BH111" s="89"/>
      <c r="BI111" s="87"/>
      <c r="BJ111" s="88"/>
      <c r="BK111" s="88"/>
      <c r="BL111" s="89"/>
      <c r="BM111" s="87"/>
      <c r="BN111" s="88"/>
      <c r="BO111" s="88"/>
      <c r="BP111" s="89"/>
      <c r="BQ111" s="87"/>
      <c r="BR111" s="88"/>
      <c r="BS111" s="88"/>
      <c r="BT111" s="89"/>
      <c r="BU111" s="87"/>
      <c r="BV111" s="88"/>
      <c r="BW111" s="88"/>
      <c r="BX111" s="89"/>
      <c r="BY111" s="87"/>
      <c r="BZ111" s="88"/>
      <c r="CA111" s="88"/>
      <c r="CB111" s="89"/>
      <c r="CC111" s="87"/>
      <c r="CD111" s="88"/>
      <c r="CE111" s="88"/>
      <c r="CF111" s="89"/>
      <c r="CG111" s="87"/>
      <c r="CH111" s="88"/>
      <c r="CI111" s="88"/>
      <c r="CJ111" s="89"/>
      <c r="CK111" s="87"/>
      <c r="CL111" s="88"/>
      <c r="CM111" s="88"/>
      <c r="CN111" s="89"/>
    </row>
    <row r="112" spans="1:92" s="35" customFormat="1" ht="60" x14ac:dyDescent="0.25">
      <c r="A112" s="63"/>
      <c r="B112" s="64"/>
      <c r="C112" s="64"/>
      <c r="D112" s="64"/>
      <c r="E112" s="65"/>
      <c r="F112" s="66"/>
      <c r="G112" s="142" t="s">
        <v>163</v>
      </c>
      <c r="H112" s="67"/>
      <c r="I112" s="68"/>
      <c r="J112" s="107" t="str">
        <f t="shared" si="5"/>
        <v/>
      </c>
      <c r="K112" s="69"/>
      <c r="L112" s="70" t="s">
        <v>108</v>
      </c>
      <c r="M112" s="111">
        <f>IFERROR(VLOOKUP(L112,'EFICÁCIA DO CONTROLE'!$B$3:$D$7,3,FALSE),"")</f>
        <v>1</v>
      </c>
      <c r="N112" s="69"/>
      <c r="O112" s="70" t="s">
        <v>108</v>
      </c>
      <c r="P112" s="102">
        <f>IFERROR(VLOOKUP(O112,'EFICÁCIA DO CONTROLE'!$B$3:$D$7,3,FALSE),"")</f>
        <v>1</v>
      </c>
      <c r="Q112" s="96"/>
      <c r="R112" s="70" t="s">
        <v>108</v>
      </c>
      <c r="S112" s="111">
        <f>IFERROR(VLOOKUP(R112,'EFICÁCIA DO CONTROLE'!$B$3:$D$7,3,FALSE),"")</f>
        <v>1</v>
      </c>
      <c r="T112" s="69"/>
      <c r="U112" s="70" t="s">
        <v>108</v>
      </c>
      <c r="V112" s="102">
        <f>IFERROR(VLOOKUP(U112,'EFICÁCIA DO CONTROLE'!$B$3:$D$7,3,FALSE),"")</f>
        <v>1</v>
      </c>
      <c r="W112" s="127" t="str">
        <f t="shared" si="4"/>
        <v/>
      </c>
      <c r="X112" s="93" t="str">
        <f>IF(G112="Positivo","Explorar a oportunidade se conveniente",IF(ISNUMBER(W112),IF(W112&lt;2.54,VLOOKUP("Baixo",'NÍVEL DO RISCO'!$B$4:$F$7,3,FALSE),IF(W112&lt;7.54,VLOOKUP("Médio",'NÍVEL DO RISCO'!$B$4:$F$7,3,FALSE),IF(W112&lt;13.54,VLOOKUP("Alto",'NÍVEL DO RISCO'!$B$4:$F$7,3,FALSE),VLOOKUP("Extremo",'NÍVEL DO RISCO'!$B$4:$F$7,3,FALSE)))),""))</f>
        <v/>
      </c>
      <c r="Y112" s="71"/>
      <c r="Z112" s="72" t="s">
        <v>48</v>
      </c>
      <c r="AA112" s="72" t="s">
        <v>48</v>
      </c>
      <c r="AB112" s="73" t="s">
        <v>48</v>
      </c>
      <c r="AC112" s="74"/>
      <c r="AD112" s="75"/>
      <c r="AE112" s="75"/>
      <c r="AF112" s="76"/>
      <c r="AG112" s="74"/>
      <c r="AH112" s="75"/>
      <c r="AI112" s="75"/>
      <c r="AJ112" s="76"/>
      <c r="AK112" s="74"/>
      <c r="AL112" s="75"/>
      <c r="AM112" s="75"/>
      <c r="AN112" s="76"/>
      <c r="AO112" s="74"/>
      <c r="AP112" s="75"/>
      <c r="AQ112" s="75"/>
      <c r="AR112" s="76"/>
      <c r="AS112" s="74"/>
      <c r="AT112" s="75"/>
      <c r="AU112" s="75"/>
      <c r="AV112" s="76"/>
      <c r="AW112" s="74"/>
      <c r="AX112" s="75"/>
      <c r="AY112" s="75"/>
      <c r="AZ112" s="76"/>
      <c r="BA112" s="74"/>
      <c r="BB112" s="75"/>
      <c r="BC112" s="75"/>
      <c r="BD112" s="76"/>
      <c r="BE112" s="74"/>
      <c r="BF112" s="75"/>
      <c r="BG112" s="75"/>
      <c r="BH112" s="76"/>
      <c r="BI112" s="74"/>
      <c r="BJ112" s="75"/>
      <c r="BK112" s="75"/>
      <c r="BL112" s="76"/>
      <c r="BM112" s="74"/>
      <c r="BN112" s="75"/>
      <c r="BO112" s="75"/>
      <c r="BP112" s="76"/>
      <c r="BQ112" s="74"/>
      <c r="BR112" s="75"/>
      <c r="BS112" s="75"/>
      <c r="BT112" s="76"/>
      <c r="BU112" s="74"/>
      <c r="BV112" s="75"/>
      <c r="BW112" s="75"/>
      <c r="BX112" s="76"/>
      <c r="BY112" s="74"/>
      <c r="BZ112" s="75"/>
      <c r="CA112" s="75"/>
      <c r="CB112" s="76"/>
      <c r="CC112" s="74"/>
      <c r="CD112" s="75"/>
      <c r="CE112" s="75"/>
      <c r="CF112" s="76"/>
      <c r="CG112" s="74"/>
      <c r="CH112" s="75"/>
      <c r="CI112" s="75"/>
      <c r="CJ112" s="76"/>
      <c r="CK112" s="74"/>
      <c r="CL112" s="75"/>
      <c r="CM112" s="75"/>
      <c r="CN112" s="76"/>
    </row>
    <row r="113" spans="1:92" s="35" customFormat="1" ht="60" x14ac:dyDescent="0.25">
      <c r="A113" s="77"/>
      <c r="B113" s="78"/>
      <c r="C113" s="78"/>
      <c r="D113" s="78"/>
      <c r="E113" s="79"/>
      <c r="F113" s="80"/>
      <c r="G113" s="143" t="s">
        <v>163</v>
      </c>
      <c r="H113" s="81"/>
      <c r="I113" s="82"/>
      <c r="J113" s="108" t="str">
        <f t="shared" si="5"/>
        <v/>
      </c>
      <c r="K113" s="83"/>
      <c r="L113" s="50" t="s">
        <v>108</v>
      </c>
      <c r="M113" s="105">
        <f>IFERROR(VLOOKUP(L113,'EFICÁCIA DO CONTROLE'!$B$3:$D$7,3,FALSE),"")</f>
        <v>1</v>
      </c>
      <c r="N113" s="83"/>
      <c r="O113" s="50" t="s">
        <v>108</v>
      </c>
      <c r="P113" s="101">
        <f>IFERROR(VLOOKUP(O113,'EFICÁCIA DO CONTROLE'!$B$3:$D$7,3,FALSE),"")</f>
        <v>1</v>
      </c>
      <c r="Q113" s="97"/>
      <c r="R113" s="50" t="s">
        <v>108</v>
      </c>
      <c r="S113" s="105">
        <f>IFERROR(VLOOKUP(R113,'EFICÁCIA DO CONTROLE'!$B$3:$D$7,3,FALSE),"")</f>
        <v>1</v>
      </c>
      <c r="T113" s="83"/>
      <c r="U113" s="50" t="s">
        <v>108</v>
      </c>
      <c r="V113" s="101">
        <f>IFERROR(VLOOKUP(U113,'EFICÁCIA DO CONTROLE'!$B$3:$D$7,3,FALSE),"")</f>
        <v>1</v>
      </c>
      <c r="W113" s="128" t="str">
        <f t="shared" si="4"/>
        <v/>
      </c>
      <c r="X113" s="94" t="str">
        <f>IF(G113="Positivo","Explorar a oportunidade se conveniente",IF(ISNUMBER(W113),IF(W113&lt;2.54,VLOOKUP("Baixo",'NÍVEL DO RISCO'!$B$4:$F$7,3,FALSE),IF(W113&lt;7.54,VLOOKUP("Médio",'NÍVEL DO RISCO'!$B$4:$F$7,3,FALSE),IF(W113&lt;13.54,VLOOKUP("Alto",'NÍVEL DO RISCO'!$B$4:$F$7,3,FALSE),VLOOKUP("Extremo",'NÍVEL DO RISCO'!$B$4:$F$7,3,FALSE)))),""))</f>
        <v/>
      </c>
      <c r="Y113" s="84"/>
      <c r="Z113" s="85" t="s">
        <v>48</v>
      </c>
      <c r="AA113" s="85" t="s">
        <v>48</v>
      </c>
      <c r="AB113" s="86" t="s">
        <v>48</v>
      </c>
      <c r="AC113" s="87"/>
      <c r="AD113" s="88"/>
      <c r="AE113" s="88"/>
      <c r="AF113" s="89"/>
      <c r="AG113" s="87"/>
      <c r="AH113" s="88"/>
      <c r="AI113" s="88"/>
      <c r="AJ113" s="89"/>
      <c r="AK113" s="87"/>
      <c r="AL113" s="88"/>
      <c r="AM113" s="88"/>
      <c r="AN113" s="89"/>
      <c r="AO113" s="87"/>
      <c r="AP113" s="88"/>
      <c r="AQ113" s="88"/>
      <c r="AR113" s="89"/>
      <c r="AS113" s="87"/>
      <c r="AT113" s="88"/>
      <c r="AU113" s="88"/>
      <c r="AV113" s="89"/>
      <c r="AW113" s="87"/>
      <c r="AX113" s="88"/>
      <c r="AY113" s="88"/>
      <c r="AZ113" s="89"/>
      <c r="BA113" s="87"/>
      <c r="BB113" s="88"/>
      <c r="BC113" s="88"/>
      <c r="BD113" s="89"/>
      <c r="BE113" s="87"/>
      <c r="BF113" s="88"/>
      <c r="BG113" s="88"/>
      <c r="BH113" s="89"/>
      <c r="BI113" s="87"/>
      <c r="BJ113" s="88"/>
      <c r="BK113" s="88"/>
      <c r="BL113" s="89"/>
      <c r="BM113" s="87"/>
      <c r="BN113" s="88"/>
      <c r="BO113" s="88"/>
      <c r="BP113" s="89"/>
      <c r="BQ113" s="87"/>
      <c r="BR113" s="88"/>
      <c r="BS113" s="88"/>
      <c r="BT113" s="89"/>
      <c r="BU113" s="87"/>
      <c r="BV113" s="88"/>
      <c r="BW113" s="88"/>
      <c r="BX113" s="89"/>
      <c r="BY113" s="87"/>
      <c r="BZ113" s="88"/>
      <c r="CA113" s="88"/>
      <c r="CB113" s="89"/>
      <c r="CC113" s="87"/>
      <c r="CD113" s="88"/>
      <c r="CE113" s="88"/>
      <c r="CF113" s="89"/>
      <c r="CG113" s="87"/>
      <c r="CH113" s="88"/>
      <c r="CI113" s="88"/>
      <c r="CJ113" s="89"/>
      <c r="CK113" s="87"/>
      <c r="CL113" s="88"/>
      <c r="CM113" s="88"/>
      <c r="CN113" s="89"/>
    </row>
    <row r="114" spans="1:92" s="35" customFormat="1" ht="60" x14ac:dyDescent="0.25">
      <c r="A114" s="63"/>
      <c r="B114" s="64"/>
      <c r="C114" s="64"/>
      <c r="D114" s="64"/>
      <c r="E114" s="65"/>
      <c r="F114" s="66"/>
      <c r="G114" s="142" t="s">
        <v>163</v>
      </c>
      <c r="H114" s="67"/>
      <c r="I114" s="68"/>
      <c r="J114" s="107" t="str">
        <f t="shared" si="5"/>
        <v/>
      </c>
      <c r="K114" s="69"/>
      <c r="L114" s="70" t="s">
        <v>108</v>
      </c>
      <c r="M114" s="111">
        <f>IFERROR(VLOOKUP(L114,'EFICÁCIA DO CONTROLE'!$B$3:$D$7,3,FALSE),"")</f>
        <v>1</v>
      </c>
      <c r="N114" s="69"/>
      <c r="O114" s="70" t="s">
        <v>108</v>
      </c>
      <c r="P114" s="102">
        <f>IFERROR(VLOOKUP(O114,'EFICÁCIA DO CONTROLE'!$B$3:$D$7,3,FALSE),"")</f>
        <v>1</v>
      </c>
      <c r="Q114" s="96"/>
      <c r="R114" s="70" t="s">
        <v>108</v>
      </c>
      <c r="S114" s="111">
        <f>IFERROR(VLOOKUP(R114,'EFICÁCIA DO CONTROLE'!$B$3:$D$7,3,FALSE),"")</f>
        <v>1</v>
      </c>
      <c r="T114" s="69"/>
      <c r="U114" s="70" t="s">
        <v>108</v>
      </c>
      <c r="V114" s="102">
        <f>IFERROR(VLOOKUP(U114,'EFICÁCIA DO CONTROLE'!$B$3:$D$7,3,FALSE),"")</f>
        <v>1</v>
      </c>
      <c r="W114" s="127" t="str">
        <f t="shared" si="4"/>
        <v/>
      </c>
      <c r="X114" s="93" t="str">
        <f>IF(G114="Positivo","Explorar a oportunidade se conveniente",IF(ISNUMBER(W114),IF(W114&lt;2.54,VLOOKUP("Baixo",'NÍVEL DO RISCO'!$B$4:$F$7,3,FALSE),IF(W114&lt;7.54,VLOOKUP("Médio",'NÍVEL DO RISCO'!$B$4:$F$7,3,FALSE),IF(W114&lt;13.54,VLOOKUP("Alto",'NÍVEL DO RISCO'!$B$4:$F$7,3,FALSE),VLOOKUP("Extremo",'NÍVEL DO RISCO'!$B$4:$F$7,3,FALSE)))),""))</f>
        <v/>
      </c>
      <c r="Y114" s="71"/>
      <c r="Z114" s="72" t="s">
        <v>48</v>
      </c>
      <c r="AA114" s="72" t="s">
        <v>48</v>
      </c>
      <c r="AB114" s="73" t="s">
        <v>48</v>
      </c>
      <c r="AC114" s="74"/>
      <c r="AD114" s="75"/>
      <c r="AE114" s="75"/>
      <c r="AF114" s="76"/>
      <c r="AG114" s="74"/>
      <c r="AH114" s="75"/>
      <c r="AI114" s="75"/>
      <c r="AJ114" s="76"/>
      <c r="AK114" s="74"/>
      <c r="AL114" s="75"/>
      <c r="AM114" s="75"/>
      <c r="AN114" s="76"/>
      <c r="AO114" s="74"/>
      <c r="AP114" s="75"/>
      <c r="AQ114" s="75"/>
      <c r="AR114" s="76"/>
      <c r="AS114" s="74"/>
      <c r="AT114" s="75"/>
      <c r="AU114" s="75"/>
      <c r="AV114" s="76"/>
      <c r="AW114" s="74"/>
      <c r="AX114" s="75"/>
      <c r="AY114" s="75"/>
      <c r="AZ114" s="76"/>
      <c r="BA114" s="74"/>
      <c r="BB114" s="75"/>
      <c r="BC114" s="75"/>
      <c r="BD114" s="76"/>
      <c r="BE114" s="74"/>
      <c r="BF114" s="75"/>
      <c r="BG114" s="75"/>
      <c r="BH114" s="76"/>
      <c r="BI114" s="74"/>
      <c r="BJ114" s="75"/>
      <c r="BK114" s="75"/>
      <c r="BL114" s="76"/>
      <c r="BM114" s="74"/>
      <c r="BN114" s="75"/>
      <c r="BO114" s="75"/>
      <c r="BP114" s="76"/>
      <c r="BQ114" s="74"/>
      <c r="BR114" s="75"/>
      <c r="BS114" s="75"/>
      <c r="BT114" s="76"/>
      <c r="BU114" s="74"/>
      <c r="BV114" s="75"/>
      <c r="BW114" s="75"/>
      <c r="BX114" s="76"/>
      <c r="BY114" s="74"/>
      <c r="BZ114" s="75"/>
      <c r="CA114" s="75"/>
      <c r="CB114" s="76"/>
      <c r="CC114" s="74"/>
      <c r="CD114" s="75"/>
      <c r="CE114" s="75"/>
      <c r="CF114" s="76"/>
      <c r="CG114" s="74"/>
      <c r="CH114" s="75"/>
      <c r="CI114" s="75"/>
      <c r="CJ114" s="76"/>
      <c r="CK114" s="74"/>
      <c r="CL114" s="75"/>
      <c r="CM114" s="75"/>
      <c r="CN114" s="76"/>
    </row>
    <row r="115" spans="1:92" s="35" customFormat="1" ht="60" x14ac:dyDescent="0.25">
      <c r="A115" s="77"/>
      <c r="B115" s="78"/>
      <c r="C115" s="78"/>
      <c r="D115" s="78"/>
      <c r="E115" s="79"/>
      <c r="F115" s="80"/>
      <c r="G115" s="143" t="s">
        <v>163</v>
      </c>
      <c r="H115" s="81"/>
      <c r="I115" s="82"/>
      <c r="J115" s="108" t="str">
        <f t="shared" si="5"/>
        <v/>
      </c>
      <c r="K115" s="83"/>
      <c r="L115" s="50" t="s">
        <v>108</v>
      </c>
      <c r="M115" s="105">
        <f>IFERROR(VLOOKUP(L115,'EFICÁCIA DO CONTROLE'!$B$3:$D$7,3,FALSE),"")</f>
        <v>1</v>
      </c>
      <c r="N115" s="83"/>
      <c r="O115" s="50" t="s">
        <v>108</v>
      </c>
      <c r="P115" s="101">
        <f>IFERROR(VLOOKUP(O115,'EFICÁCIA DO CONTROLE'!$B$3:$D$7,3,FALSE),"")</f>
        <v>1</v>
      </c>
      <c r="Q115" s="97"/>
      <c r="R115" s="50" t="s">
        <v>108</v>
      </c>
      <c r="S115" s="105">
        <f>IFERROR(VLOOKUP(R115,'EFICÁCIA DO CONTROLE'!$B$3:$D$7,3,FALSE),"")</f>
        <v>1</v>
      </c>
      <c r="T115" s="83"/>
      <c r="U115" s="50" t="s">
        <v>108</v>
      </c>
      <c r="V115" s="101">
        <f>IFERROR(VLOOKUP(U115,'EFICÁCIA DO CONTROLE'!$B$3:$D$7,3,FALSE),"")</f>
        <v>1</v>
      </c>
      <c r="W115" s="128" t="str">
        <f t="shared" si="4"/>
        <v/>
      </c>
      <c r="X115" s="94" t="str">
        <f>IF(G115="Positivo","Explorar a oportunidade se conveniente",IF(ISNUMBER(W115),IF(W115&lt;2.54,VLOOKUP("Baixo",'NÍVEL DO RISCO'!$B$4:$F$7,3,FALSE),IF(W115&lt;7.54,VLOOKUP("Médio",'NÍVEL DO RISCO'!$B$4:$F$7,3,FALSE),IF(W115&lt;13.54,VLOOKUP("Alto",'NÍVEL DO RISCO'!$B$4:$F$7,3,FALSE),VLOOKUP("Extremo",'NÍVEL DO RISCO'!$B$4:$F$7,3,FALSE)))),""))</f>
        <v/>
      </c>
      <c r="Y115" s="84"/>
      <c r="Z115" s="85" t="s">
        <v>48</v>
      </c>
      <c r="AA115" s="85" t="s">
        <v>48</v>
      </c>
      <c r="AB115" s="86" t="s">
        <v>48</v>
      </c>
      <c r="AC115" s="87"/>
      <c r="AD115" s="88"/>
      <c r="AE115" s="88"/>
      <c r="AF115" s="89"/>
      <c r="AG115" s="87"/>
      <c r="AH115" s="88"/>
      <c r="AI115" s="88"/>
      <c r="AJ115" s="89"/>
      <c r="AK115" s="87"/>
      <c r="AL115" s="88"/>
      <c r="AM115" s="88"/>
      <c r="AN115" s="89"/>
      <c r="AO115" s="87"/>
      <c r="AP115" s="88"/>
      <c r="AQ115" s="88"/>
      <c r="AR115" s="89"/>
      <c r="AS115" s="87"/>
      <c r="AT115" s="88"/>
      <c r="AU115" s="88"/>
      <c r="AV115" s="89"/>
      <c r="AW115" s="87"/>
      <c r="AX115" s="88"/>
      <c r="AY115" s="88"/>
      <c r="AZ115" s="89"/>
      <c r="BA115" s="87"/>
      <c r="BB115" s="88"/>
      <c r="BC115" s="88"/>
      <c r="BD115" s="89"/>
      <c r="BE115" s="87"/>
      <c r="BF115" s="88"/>
      <c r="BG115" s="88"/>
      <c r="BH115" s="89"/>
      <c r="BI115" s="87"/>
      <c r="BJ115" s="88"/>
      <c r="BK115" s="88"/>
      <c r="BL115" s="89"/>
      <c r="BM115" s="87"/>
      <c r="BN115" s="88"/>
      <c r="BO115" s="88"/>
      <c r="BP115" s="89"/>
      <c r="BQ115" s="87"/>
      <c r="BR115" s="88"/>
      <c r="BS115" s="88"/>
      <c r="BT115" s="89"/>
      <c r="BU115" s="87"/>
      <c r="BV115" s="88"/>
      <c r="BW115" s="88"/>
      <c r="BX115" s="89"/>
      <c r="BY115" s="87"/>
      <c r="BZ115" s="88"/>
      <c r="CA115" s="88"/>
      <c r="CB115" s="89"/>
      <c r="CC115" s="87"/>
      <c r="CD115" s="88"/>
      <c r="CE115" s="88"/>
      <c r="CF115" s="89"/>
      <c r="CG115" s="87"/>
      <c r="CH115" s="88"/>
      <c r="CI115" s="88"/>
      <c r="CJ115" s="89"/>
      <c r="CK115" s="87"/>
      <c r="CL115" s="88"/>
      <c r="CM115" s="88"/>
      <c r="CN115" s="89"/>
    </row>
    <row r="116" spans="1:92" s="35" customFormat="1" ht="60" x14ac:dyDescent="0.25">
      <c r="A116" s="63"/>
      <c r="B116" s="64"/>
      <c r="C116" s="64"/>
      <c r="D116" s="64"/>
      <c r="E116" s="65"/>
      <c r="F116" s="66"/>
      <c r="G116" s="142" t="s">
        <v>163</v>
      </c>
      <c r="H116" s="67"/>
      <c r="I116" s="68"/>
      <c r="J116" s="107" t="str">
        <f t="shared" si="5"/>
        <v/>
      </c>
      <c r="K116" s="69"/>
      <c r="L116" s="70" t="s">
        <v>108</v>
      </c>
      <c r="M116" s="111">
        <f>IFERROR(VLOOKUP(L116,'EFICÁCIA DO CONTROLE'!$B$3:$D$7,3,FALSE),"")</f>
        <v>1</v>
      </c>
      <c r="N116" s="69"/>
      <c r="O116" s="70" t="s">
        <v>108</v>
      </c>
      <c r="P116" s="102">
        <f>IFERROR(VLOOKUP(O116,'EFICÁCIA DO CONTROLE'!$B$3:$D$7,3,FALSE),"")</f>
        <v>1</v>
      </c>
      <c r="Q116" s="96"/>
      <c r="R116" s="70" t="s">
        <v>108</v>
      </c>
      <c r="S116" s="111">
        <f>IFERROR(VLOOKUP(R116,'EFICÁCIA DO CONTROLE'!$B$3:$D$7,3,FALSE),"")</f>
        <v>1</v>
      </c>
      <c r="T116" s="69"/>
      <c r="U116" s="70" t="s">
        <v>108</v>
      </c>
      <c r="V116" s="102">
        <f>IFERROR(VLOOKUP(U116,'EFICÁCIA DO CONTROLE'!$B$3:$D$7,3,FALSE),"")</f>
        <v>1</v>
      </c>
      <c r="W116" s="127" t="str">
        <f t="shared" si="4"/>
        <v/>
      </c>
      <c r="X116" s="93" t="str">
        <f>IF(G116="Positivo","Explorar a oportunidade se conveniente",IF(ISNUMBER(W116),IF(W116&lt;2.54,VLOOKUP("Baixo",'NÍVEL DO RISCO'!$B$4:$F$7,3,FALSE),IF(W116&lt;7.54,VLOOKUP("Médio",'NÍVEL DO RISCO'!$B$4:$F$7,3,FALSE),IF(W116&lt;13.54,VLOOKUP("Alto",'NÍVEL DO RISCO'!$B$4:$F$7,3,FALSE),VLOOKUP("Extremo",'NÍVEL DO RISCO'!$B$4:$F$7,3,FALSE)))),""))</f>
        <v/>
      </c>
      <c r="Y116" s="71"/>
      <c r="Z116" s="72" t="s">
        <v>48</v>
      </c>
      <c r="AA116" s="72" t="s">
        <v>48</v>
      </c>
      <c r="AB116" s="73" t="s">
        <v>48</v>
      </c>
      <c r="AC116" s="74"/>
      <c r="AD116" s="75"/>
      <c r="AE116" s="75"/>
      <c r="AF116" s="76"/>
      <c r="AG116" s="74"/>
      <c r="AH116" s="75"/>
      <c r="AI116" s="75"/>
      <c r="AJ116" s="76"/>
      <c r="AK116" s="74"/>
      <c r="AL116" s="75"/>
      <c r="AM116" s="75"/>
      <c r="AN116" s="76"/>
      <c r="AO116" s="74"/>
      <c r="AP116" s="75"/>
      <c r="AQ116" s="75"/>
      <c r="AR116" s="76"/>
      <c r="AS116" s="74"/>
      <c r="AT116" s="75"/>
      <c r="AU116" s="75"/>
      <c r="AV116" s="76"/>
      <c r="AW116" s="74"/>
      <c r="AX116" s="75"/>
      <c r="AY116" s="75"/>
      <c r="AZ116" s="76"/>
      <c r="BA116" s="74"/>
      <c r="BB116" s="75"/>
      <c r="BC116" s="75"/>
      <c r="BD116" s="76"/>
      <c r="BE116" s="74"/>
      <c r="BF116" s="75"/>
      <c r="BG116" s="75"/>
      <c r="BH116" s="76"/>
      <c r="BI116" s="74"/>
      <c r="BJ116" s="75"/>
      <c r="BK116" s="75"/>
      <c r="BL116" s="76"/>
      <c r="BM116" s="74"/>
      <c r="BN116" s="75"/>
      <c r="BO116" s="75"/>
      <c r="BP116" s="76"/>
      <c r="BQ116" s="74"/>
      <c r="BR116" s="75"/>
      <c r="BS116" s="75"/>
      <c r="BT116" s="76"/>
      <c r="BU116" s="74"/>
      <c r="BV116" s="75"/>
      <c r="BW116" s="75"/>
      <c r="BX116" s="76"/>
      <c r="BY116" s="74"/>
      <c r="BZ116" s="75"/>
      <c r="CA116" s="75"/>
      <c r="CB116" s="76"/>
      <c r="CC116" s="74"/>
      <c r="CD116" s="75"/>
      <c r="CE116" s="75"/>
      <c r="CF116" s="76"/>
      <c r="CG116" s="74"/>
      <c r="CH116" s="75"/>
      <c r="CI116" s="75"/>
      <c r="CJ116" s="76"/>
      <c r="CK116" s="74"/>
      <c r="CL116" s="75"/>
      <c r="CM116" s="75"/>
      <c r="CN116" s="76"/>
    </row>
    <row r="117" spans="1:92" s="35" customFormat="1" ht="60" x14ac:dyDescent="0.25">
      <c r="A117" s="77"/>
      <c r="B117" s="78"/>
      <c r="C117" s="78"/>
      <c r="D117" s="78"/>
      <c r="E117" s="79"/>
      <c r="F117" s="80"/>
      <c r="G117" s="143" t="s">
        <v>163</v>
      </c>
      <c r="H117" s="81"/>
      <c r="I117" s="82"/>
      <c r="J117" s="108" t="str">
        <f t="shared" si="5"/>
        <v/>
      </c>
      <c r="K117" s="83"/>
      <c r="L117" s="50" t="s">
        <v>108</v>
      </c>
      <c r="M117" s="105">
        <f>IFERROR(VLOOKUP(L117,'EFICÁCIA DO CONTROLE'!$B$3:$D$7,3,FALSE),"")</f>
        <v>1</v>
      </c>
      <c r="N117" s="83"/>
      <c r="O117" s="50" t="s">
        <v>108</v>
      </c>
      <c r="P117" s="101">
        <f>IFERROR(VLOOKUP(O117,'EFICÁCIA DO CONTROLE'!$B$3:$D$7,3,FALSE),"")</f>
        <v>1</v>
      </c>
      <c r="Q117" s="97"/>
      <c r="R117" s="50" t="s">
        <v>108</v>
      </c>
      <c r="S117" s="105">
        <f>IFERROR(VLOOKUP(R117,'EFICÁCIA DO CONTROLE'!$B$3:$D$7,3,FALSE),"")</f>
        <v>1</v>
      </c>
      <c r="T117" s="83"/>
      <c r="U117" s="50" t="s">
        <v>108</v>
      </c>
      <c r="V117" s="101">
        <f>IFERROR(VLOOKUP(U117,'EFICÁCIA DO CONTROLE'!$B$3:$D$7,3,FALSE),"")</f>
        <v>1</v>
      </c>
      <c r="W117" s="128" t="str">
        <f t="shared" si="4"/>
        <v/>
      </c>
      <c r="X117" s="94" t="str">
        <f>IF(G117="Positivo","Explorar a oportunidade se conveniente",IF(ISNUMBER(W117),IF(W117&lt;2.54,VLOOKUP("Baixo",'NÍVEL DO RISCO'!$B$4:$F$7,3,FALSE),IF(W117&lt;7.54,VLOOKUP("Médio",'NÍVEL DO RISCO'!$B$4:$F$7,3,FALSE),IF(W117&lt;13.54,VLOOKUP("Alto",'NÍVEL DO RISCO'!$B$4:$F$7,3,FALSE),VLOOKUP("Extremo",'NÍVEL DO RISCO'!$B$4:$F$7,3,FALSE)))),""))</f>
        <v/>
      </c>
      <c r="Y117" s="84"/>
      <c r="Z117" s="85" t="s">
        <v>48</v>
      </c>
      <c r="AA117" s="85" t="s">
        <v>48</v>
      </c>
      <c r="AB117" s="86" t="s">
        <v>48</v>
      </c>
      <c r="AC117" s="87"/>
      <c r="AD117" s="88"/>
      <c r="AE117" s="88"/>
      <c r="AF117" s="89"/>
      <c r="AG117" s="87"/>
      <c r="AH117" s="88"/>
      <c r="AI117" s="88"/>
      <c r="AJ117" s="89"/>
      <c r="AK117" s="87"/>
      <c r="AL117" s="88"/>
      <c r="AM117" s="88"/>
      <c r="AN117" s="89"/>
      <c r="AO117" s="87"/>
      <c r="AP117" s="88"/>
      <c r="AQ117" s="88"/>
      <c r="AR117" s="89"/>
      <c r="AS117" s="87"/>
      <c r="AT117" s="88"/>
      <c r="AU117" s="88"/>
      <c r="AV117" s="89"/>
      <c r="AW117" s="87"/>
      <c r="AX117" s="88"/>
      <c r="AY117" s="88"/>
      <c r="AZ117" s="89"/>
      <c r="BA117" s="87"/>
      <c r="BB117" s="88"/>
      <c r="BC117" s="88"/>
      <c r="BD117" s="89"/>
      <c r="BE117" s="87"/>
      <c r="BF117" s="88"/>
      <c r="BG117" s="88"/>
      <c r="BH117" s="89"/>
      <c r="BI117" s="87"/>
      <c r="BJ117" s="88"/>
      <c r="BK117" s="88"/>
      <c r="BL117" s="89"/>
      <c r="BM117" s="87"/>
      <c r="BN117" s="88"/>
      <c r="BO117" s="88"/>
      <c r="BP117" s="89"/>
      <c r="BQ117" s="87"/>
      <c r="BR117" s="88"/>
      <c r="BS117" s="88"/>
      <c r="BT117" s="89"/>
      <c r="BU117" s="87"/>
      <c r="BV117" s="88"/>
      <c r="BW117" s="88"/>
      <c r="BX117" s="89"/>
      <c r="BY117" s="87"/>
      <c r="BZ117" s="88"/>
      <c r="CA117" s="88"/>
      <c r="CB117" s="89"/>
      <c r="CC117" s="87"/>
      <c r="CD117" s="88"/>
      <c r="CE117" s="88"/>
      <c r="CF117" s="89"/>
      <c r="CG117" s="87"/>
      <c r="CH117" s="88"/>
      <c r="CI117" s="88"/>
      <c r="CJ117" s="89"/>
      <c r="CK117" s="87"/>
      <c r="CL117" s="88"/>
      <c r="CM117" s="88"/>
      <c r="CN117" s="89"/>
    </row>
    <row r="118" spans="1:92" s="35" customFormat="1" ht="60" x14ac:dyDescent="0.25">
      <c r="A118" s="63"/>
      <c r="B118" s="64"/>
      <c r="C118" s="64"/>
      <c r="D118" s="64"/>
      <c r="E118" s="65"/>
      <c r="F118" s="66"/>
      <c r="G118" s="142" t="s">
        <v>163</v>
      </c>
      <c r="H118" s="67"/>
      <c r="I118" s="68"/>
      <c r="J118" s="107" t="str">
        <f t="shared" si="5"/>
        <v/>
      </c>
      <c r="K118" s="69"/>
      <c r="L118" s="70" t="s">
        <v>108</v>
      </c>
      <c r="M118" s="111">
        <f>IFERROR(VLOOKUP(L118,'EFICÁCIA DO CONTROLE'!$B$3:$D$7,3,FALSE),"")</f>
        <v>1</v>
      </c>
      <c r="N118" s="69"/>
      <c r="O118" s="70" t="s">
        <v>108</v>
      </c>
      <c r="P118" s="102">
        <f>IFERROR(VLOOKUP(O118,'EFICÁCIA DO CONTROLE'!$B$3:$D$7,3,FALSE),"")</f>
        <v>1</v>
      </c>
      <c r="Q118" s="96"/>
      <c r="R118" s="70" t="s">
        <v>108</v>
      </c>
      <c r="S118" s="111">
        <f>IFERROR(VLOOKUP(R118,'EFICÁCIA DO CONTROLE'!$B$3:$D$7,3,FALSE),"")</f>
        <v>1</v>
      </c>
      <c r="T118" s="69"/>
      <c r="U118" s="70" t="s">
        <v>108</v>
      </c>
      <c r="V118" s="102">
        <f>IFERROR(VLOOKUP(U118,'EFICÁCIA DO CONTROLE'!$B$3:$D$7,3,FALSE),"")</f>
        <v>1</v>
      </c>
      <c r="W118" s="127" t="str">
        <f t="shared" si="4"/>
        <v/>
      </c>
      <c r="X118" s="93" t="str">
        <f>IF(G118="Positivo","Explorar a oportunidade se conveniente",IF(ISNUMBER(W118),IF(W118&lt;2.54,VLOOKUP("Baixo",'NÍVEL DO RISCO'!$B$4:$F$7,3,FALSE),IF(W118&lt;7.54,VLOOKUP("Médio",'NÍVEL DO RISCO'!$B$4:$F$7,3,FALSE),IF(W118&lt;13.54,VLOOKUP("Alto",'NÍVEL DO RISCO'!$B$4:$F$7,3,FALSE),VLOOKUP("Extremo",'NÍVEL DO RISCO'!$B$4:$F$7,3,FALSE)))),""))</f>
        <v/>
      </c>
      <c r="Y118" s="71"/>
      <c r="Z118" s="72" t="s">
        <v>48</v>
      </c>
      <c r="AA118" s="72" t="s">
        <v>48</v>
      </c>
      <c r="AB118" s="73" t="s">
        <v>48</v>
      </c>
      <c r="AC118" s="74"/>
      <c r="AD118" s="75"/>
      <c r="AE118" s="75"/>
      <c r="AF118" s="76"/>
      <c r="AG118" s="74"/>
      <c r="AH118" s="75"/>
      <c r="AI118" s="75"/>
      <c r="AJ118" s="76"/>
      <c r="AK118" s="74"/>
      <c r="AL118" s="75"/>
      <c r="AM118" s="75"/>
      <c r="AN118" s="76"/>
      <c r="AO118" s="74"/>
      <c r="AP118" s="75"/>
      <c r="AQ118" s="75"/>
      <c r="AR118" s="76"/>
      <c r="AS118" s="74"/>
      <c r="AT118" s="75"/>
      <c r="AU118" s="75"/>
      <c r="AV118" s="76"/>
      <c r="AW118" s="74"/>
      <c r="AX118" s="75"/>
      <c r="AY118" s="75"/>
      <c r="AZ118" s="76"/>
      <c r="BA118" s="74"/>
      <c r="BB118" s="75"/>
      <c r="BC118" s="75"/>
      <c r="BD118" s="76"/>
      <c r="BE118" s="74"/>
      <c r="BF118" s="75"/>
      <c r="BG118" s="75"/>
      <c r="BH118" s="76"/>
      <c r="BI118" s="74"/>
      <c r="BJ118" s="75"/>
      <c r="BK118" s="75"/>
      <c r="BL118" s="76"/>
      <c r="BM118" s="74"/>
      <c r="BN118" s="75"/>
      <c r="BO118" s="75"/>
      <c r="BP118" s="76"/>
      <c r="BQ118" s="74"/>
      <c r="BR118" s="75"/>
      <c r="BS118" s="75"/>
      <c r="BT118" s="76"/>
      <c r="BU118" s="74"/>
      <c r="BV118" s="75"/>
      <c r="BW118" s="75"/>
      <c r="BX118" s="76"/>
      <c r="BY118" s="74"/>
      <c r="BZ118" s="75"/>
      <c r="CA118" s="75"/>
      <c r="CB118" s="76"/>
      <c r="CC118" s="74"/>
      <c r="CD118" s="75"/>
      <c r="CE118" s="75"/>
      <c r="CF118" s="76"/>
      <c r="CG118" s="74"/>
      <c r="CH118" s="75"/>
      <c r="CI118" s="75"/>
      <c r="CJ118" s="76"/>
      <c r="CK118" s="74"/>
      <c r="CL118" s="75"/>
      <c r="CM118" s="75"/>
      <c r="CN118" s="76"/>
    </row>
    <row r="119" spans="1:92" s="35" customFormat="1" ht="60" x14ac:dyDescent="0.25">
      <c r="A119" s="77"/>
      <c r="B119" s="78"/>
      <c r="C119" s="78"/>
      <c r="D119" s="78"/>
      <c r="E119" s="79"/>
      <c r="F119" s="80"/>
      <c r="G119" s="143" t="s">
        <v>163</v>
      </c>
      <c r="H119" s="81"/>
      <c r="I119" s="82"/>
      <c r="J119" s="108" t="str">
        <f t="shared" si="5"/>
        <v/>
      </c>
      <c r="K119" s="83"/>
      <c r="L119" s="50" t="s">
        <v>108</v>
      </c>
      <c r="M119" s="105">
        <f>IFERROR(VLOOKUP(L119,'EFICÁCIA DO CONTROLE'!$B$3:$D$7,3,FALSE),"")</f>
        <v>1</v>
      </c>
      <c r="N119" s="83"/>
      <c r="O119" s="50" t="s">
        <v>108</v>
      </c>
      <c r="P119" s="101">
        <f>IFERROR(VLOOKUP(O119,'EFICÁCIA DO CONTROLE'!$B$3:$D$7,3,FALSE),"")</f>
        <v>1</v>
      </c>
      <c r="Q119" s="97"/>
      <c r="R119" s="50" t="s">
        <v>108</v>
      </c>
      <c r="S119" s="105">
        <f>IFERROR(VLOOKUP(R119,'EFICÁCIA DO CONTROLE'!$B$3:$D$7,3,FALSE),"")</f>
        <v>1</v>
      </c>
      <c r="T119" s="83"/>
      <c r="U119" s="50" t="s">
        <v>108</v>
      </c>
      <c r="V119" s="101">
        <f>IFERROR(VLOOKUP(U119,'EFICÁCIA DO CONTROLE'!$B$3:$D$7,3,FALSE),"")</f>
        <v>1</v>
      </c>
      <c r="W119" s="128" t="str">
        <f t="shared" si="4"/>
        <v/>
      </c>
      <c r="X119" s="94" t="str">
        <f>IF(G119="Positivo","Explorar a oportunidade se conveniente",IF(ISNUMBER(W119),IF(W119&lt;2.54,VLOOKUP("Baixo",'NÍVEL DO RISCO'!$B$4:$F$7,3,FALSE),IF(W119&lt;7.54,VLOOKUP("Médio",'NÍVEL DO RISCO'!$B$4:$F$7,3,FALSE),IF(W119&lt;13.54,VLOOKUP("Alto",'NÍVEL DO RISCO'!$B$4:$F$7,3,FALSE),VLOOKUP("Extremo",'NÍVEL DO RISCO'!$B$4:$F$7,3,FALSE)))),""))</f>
        <v/>
      </c>
      <c r="Y119" s="84"/>
      <c r="Z119" s="85" t="s">
        <v>48</v>
      </c>
      <c r="AA119" s="85" t="s">
        <v>48</v>
      </c>
      <c r="AB119" s="86" t="s">
        <v>48</v>
      </c>
      <c r="AC119" s="87"/>
      <c r="AD119" s="88"/>
      <c r="AE119" s="88"/>
      <c r="AF119" s="89"/>
      <c r="AG119" s="87"/>
      <c r="AH119" s="88"/>
      <c r="AI119" s="88"/>
      <c r="AJ119" s="89"/>
      <c r="AK119" s="87"/>
      <c r="AL119" s="88"/>
      <c r="AM119" s="88"/>
      <c r="AN119" s="89"/>
      <c r="AO119" s="87"/>
      <c r="AP119" s="88"/>
      <c r="AQ119" s="88"/>
      <c r="AR119" s="89"/>
      <c r="AS119" s="87"/>
      <c r="AT119" s="88"/>
      <c r="AU119" s="88"/>
      <c r="AV119" s="89"/>
      <c r="AW119" s="87"/>
      <c r="AX119" s="88"/>
      <c r="AY119" s="88"/>
      <c r="AZ119" s="89"/>
      <c r="BA119" s="87"/>
      <c r="BB119" s="88"/>
      <c r="BC119" s="88"/>
      <c r="BD119" s="89"/>
      <c r="BE119" s="87"/>
      <c r="BF119" s="88"/>
      <c r="BG119" s="88"/>
      <c r="BH119" s="89"/>
      <c r="BI119" s="87"/>
      <c r="BJ119" s="88"/>
      <c r="BK119" s="88"/>
      <c r="BL119" s="89"/>
      <c r="BM119" s="87"/>
      <c r="BN119" s="88"/>
      <c r="BO119" s="88"/>
      <c r="BP119" s="89"/>
      <c r="BQ119" s="87"/>
      <c r="BR119" s="88"/>
      <c r="BS119" s="88"/>
      <c r="BT119" s="89"/>
      <c r="BU119" s="87"/>
      <c r="BV119" s="88"/>
      <c r="BW119" s="88"/>
      <c r="BX119" s="89"/>
      <c r="BY119" s="87"/>
      <c r="BZ119" s="88"/>
      <c r="CA119" s="88"/>
      <c r="CB119" s="89"/>
      <c r="CC119" s="87"/>
      <c r="CD119" s="88"/>
      <c r="CE119" s="88"/>
      <c r="CF119" s="89"/>
      <c r="CG119" s="87"/>
      <c r="CH119" s="88"/>
      <c r="CI119" s="88"/>
      <c r="CJ119" s="89"/>
      <c r="CK119" s="87"/>
      <c r="CL119" s="88"/>
      <c r="CM119" s="88"/>
      <c r="CN119" s="89"/>
    </row>
    <row r="120" spans="1:92" s="35" customFormat="1" ht="60" x14ac:dyDescent="0.25">
      <c r="A120" s="63"/>
      <c r="B120" s="64"/>
      <c r="C120" s="64"/>
      <c r="D120" s="64"/>
      <c r="E120" s="65"/>
      <c r="F120" s="66"/>
      <c r="G120" s="142" t="s">
        <v>163</v>
      </c>
      <c r="H120" s="67"/>
      <c r="I120" s="68"/>
      <c r="J120" s="107" t="str">
        <f t="shared" si="5"/>
        <v/>
      </c>
      <c r="K120" s="69"/>
      <c r="L120" s="70" t="s">
        <v>108</v>
      </c>
      <c r="M120" s="111">
        <f>IFERROR(VLOOKUP(L120,'EFICÁCIA DO CONTROLE'!$B$3:$D$7,3,FALSE),"")</f>
        <v>1</v>
      </c>
      <c r="N120" s="69"/>
      <c r="O120" s="70" t="s">
        <v>108</v>
      </c>
      <c r="P120" s="102">
        <f>IFERROR(VLOOKUP(O120,'EFICÁCIA DO CONTROLE'!$B$3:$D$7,3,FALSE),"")</f>
        <v>1</v>
      </c>
      <c r="Q120" s="96"/>
      <c r="R120" s="70" t="s">
        <v>108</v>
      </c>
      <c r="S120" s="111">
        <f>IFERROR(VLOOKUP(R120,'EFICÁCIA DO CONTROLE'!$B$3:$D$7,3,FALSE),"")</f>
        <v>1</v>
      </c>
      <c r="T120" s="69"/>
      <c r="U120" s="70" t="s">
        <v>108</v>
      </c>
      <c r="V120" s="102">
        <f>IFERROR(VLOOKUP(U120,'EFICÁCIA DO CONTROLE'!$B$3:$D$7,3,FALSE),"")</f>
        <v>1</v>
      </c>
      <c r="W120" s="127" t="str">
        <f t="shared" si="4"/>
        <v/>
      </c>
      <c r="X120" s="93" t="str">
        <f>IF(G120="Positivo","Explorar a oportunidade se conveniente",IF(ISNUMBER(W120),IF(W120&lt;2.54,VLOOKUP("Baixo",'NÍVEL DO RISCO'!$B$4:$F$7,3,FALSE),IF(W120&lt;7.54,VLOOKUP("Médio",'NÍVEL DO RISCO'!$B$4:$F$7,3,FALSE),IF(W120&lt;13.54,VLOOKUP("Alto",'NÍVEL DO RISCO'!$B$4:$F$7,3,FALSE),VLOOKUP("Extremo",'NÍVEL DO RISCO'!$B$4:$F$7,3,FALSE)))),""))</f>
        <v/>
      </c>
      <c r="Y120" s="71"/>
      <c r="Z120" s="72" t="s">
        <v>48</v>
      </c>
      <c r="AA120" s="72" t="s">
        <v>48</v>
      </c>
      <c r="AB120" s="73" t="s">
        <v>48</v>
      </c>
      <c r="AC120" s="74"/>
      <c r="AD120" s="75"/>
      <c r="AE120" s="75"/>
      <c r="AF120" s="76"/>
      <c r="AG120" s="74"/>
      <c r="AH120" s="75"/>
      <c r="AI120" s="75"/>
      <c r="AJ120" s="76"/>
      <c r="AK120" s="74"/>
      <c r="AL120" s="75"/>
      <c r="AM120" s="75"/>
      <c r="AN120" s="76"/>
      <c r="AO120" s="74"/>
      <c r="AP120" s="75"/>
      <c r="AQ120" s="75"/>
      <c r="AR120" s="76"/>
      <c r="AS120" s="74"/>
      <c r="AT120" s="75"/>
      <c r="AU120" s="75"/>
      <c r="AV120" s="76"/>
      <c r="AW120" s="74"/>
      <c r="AX120" s="75"/>
      <c r="AY120" s="75"/>
      <c r="AZ120" s="76"/>
      <c r="BA120" s="74"/>
      <c r="BB120" s="75"/>
      <c r="BC120" s="75"/>
      <c r="BD120" s="76"/>
      <c r="BE120" s="74"/>
      <c r="BF120" s="75"/>
      <c r="BG120" s="75"/>
      <c r="BH120" s="76"/>
      <c r="BI120" s="74"/>
      <c r="BJ120" s="75"/>
      <c r="BK120" s="75"/>
      <c r="BL120" s="76"/>
      <c r="BM120" s="74"/>
      <c r="BN120" s="75"/>
      <c r="BO120" s="75"/>
      <c r="BP120" s="76"/>
      <c r="BQ120" s="74"/>
      <c r="BR120" s="75"/>
      <c r="BS120" s="75"/>
      <c r="BT120" s="76"/>
      <c r="BU120" s="74"/>
      <c r="BV120" s="75"/>
      <c r="BW120" s="75"/>
      <c r="BX120" s="76"/>
      <c r="BY120" s="74"/>
      <c r="BZ120" s="75"/>
      <c r="CA120" s="75"/>
      <c r="CB120" s="76"/>
      <c r="CC120" s="74"/>
      <c r="CD120" s="75"/>
      <c r="CE120" s="75"/>
      <c r="CF120" s="76"/>
      <c r="CG120" s="74"/>
      <c r="CH120" s="75"/>
      <c r="CI120" s="75"/>
      <c r="CJ120" s="76"/>
      <c r="CK120" s="74"/>
      <c r="CL120" s="75"/>
      <c r="CM120" s="75"/>
      <c r="CN120" s="76"/>
    </row>
    <row r="121" spans="1:92" s="35" customFormat="1" ht="60" x14ac:dyDescent="0.25">
      <c r="A121" s="77"/>
      <c r="B121" s="78"/>
      <c r="C121" s="78"/>
      <c r="D121" s="78"/>
      <c r="E121" s="79"/>
      <c r="F121" s="80"/>
      <c r="G121" s="143" t="s">
        <v>163</v>
      </c>
      <c r="H121" s="81"/>
      <c r="I121" s="82"/>
      <c r="J121" s="108" t="str">
        <f t="shared" si="5"/>
        <v/>
      </c>
      <c r="K121" s="83"/>
      <c r="L121" s="50" t="s">
        <v>108</v>
      </c>
      <c r="M121" s="105">
        <f>IFERROR(VLOOKUP(L121,'EFICÁCIA DO CONTROLE'!$B$3:$D$7,3,FALSE),"")</f>
        <v>1</v>
      </c>
      <c r="N121" s="83"/>
      <c r="O121" s="50" t="s">
        <v>108</v>
      </c>
      <c r="P121" s="101">
        <f>IFERROR(VLOOKUP(O121,'EFICÁCIA DO CONTROLE'!$B$3:$D$7,3,FALSE),"")</f>
        <v>1</v>
      </c>
      <c r="Q121" s="97"/>
      <c r="R121" s="50" t="s">
        <v>108</v>
      </c>
      <c r="S121" s="105">
        <f>IFERROR(VLOOKUP(R121,'EFICÁCIA DO CONTROLE'!$B$3:$D$7,3,FALSE),"")</f>
        <v>1</v>
      </c>
      <c r="T121" s="83"/>
      <c r="U121" s="50" t="s">
        <v>108</v>
      </c>
      <c r="V121" s="101">
        <f>IFERROR(VLOOKUP(U121,'EFICÁCIA DO CONTROLE'!$B$3:$D$7,3,FALSE),"")</f>
        <v>1</v>
      </c>
      <c r="W121" s="128" t="str">
        <f t="shared" si="4"/>
        <v/>
      </c>
      <c r="X121" s="94" t="str">
        <f>IF(G121="Positivo","Explorar a oportunidade se conveniente",IF(ISNUMBER(W121),IF(W121&lt;2.54,VLOOKUP("Baixo",'NÍVEL DO RISCO'!$B$4:$F$7,3,FALSE),IF(W121&lt;7.54,VLOOKUP("Médio",'NÍVEL DO RISCO'!$B$4:$F$7,3,FALSE),IF(W121&lt;13.54,VLOOKUP("Alto",'NÍVEL DO RISCO'!$B$4:$F$7,3,FALSE),VLOOKUP("Extremo",'NÍVEL DO RISCO'!$B$4:$F$7,3,FALSE)))),""))</f>
        <v/>
      </c>
      <c r="Y121" s="84"/>
      <c r="Z121" s="85" t="s">
        <v>48</v>
      </c>
      <c r="AA121" s="85" t="s">
        <v>48</v>
      </c>
      <c r="AB121" s="86" t="s">
        <v>48</v>
      </c>
      <c r="AC121" s="87"/>
      <c r="AD121" s="88"/>
      <c r="AE121" s="88"/>
      <c r="AF121" s="89"/>
      <c r="AG121" s="87"/>
      <c r="AH121" s="88"/>
      <c r="AI121" s="88"/>
      <c r="AJ121" s="89"/>
      <c r="AK121" s="87"/>
      <c r="AL121" s="88"/>
      <c r="AM121" s="88"/>
      <c r="AN121" s="89"/>
      <c r="AO121" s="87"/>
      <c r="AP121" s="88"/>
      <c r="AQ121" s="88"/>
      <c r="AR121" s="89"/>
      <c r="AS121" s="87"/>
      <c r="AT121" s="88"/>
      <c r="AU121" s="88"/>
      <c r="AV121" s="89"/>
      <c r="AW121" s="87"/>
      <c r="AX121" s="88"/>
      <c r="AY121" s="88"/>
      <c r="AZ121" s="89"/>
      <c r="BA121" s="87"/>
      <c r="BB121" s="88"/>
      <c r="BC121" s="88"/>
      <c r="BD121" s="89"/>
      <c r="BE121" s="87"/>
      <c r="BF121" s="88"/>
      <c r="BG121" s="88"/>
      <c r="BH121" s="89"/>
      <c r="BI121" s="87"/>
      <c r="BJ121" s="88"/>
      <c r="BK121" s="88"/>
      <c r="BL121" s="89"/>
      <c r="BM121" s="87"/>
      <c r="BN121" s="88"/>
      <c r="BO121" s="88"/>
      <c r="BP121" s="89"/>
      <c r="BQ121" s="87"/>
      <c r="BR121" s="88"/>
      <c r="BS121" s="88"/>
      <c r="BT121" s="89"/>
      <c r="BU121" s="87"/>
      <c r="BV121" s="88"/>
      <c r="BW121" s="88"/>
      <c r="BX121" s="89"/>
      <c r="BY121" s="87"/>
      <c r="BZ121" s="88"/>
      <c r="CA121" s="88"/>
      <c r="CB121" s="89"/>
      <c r="CC121" s="87"/>
      <c r="CD121" s="88"/>
      <c r="CE121" s="88"/>
      <c r="CF121" s="89"/>
      <c r="CG121" s="87"/>
      <c r="CH121" s="88"/>
      <c r="CI121" s="88"/>
      <c r="CJ121" s="89"/>
      <c r="CK121" s="87"/>
      <c r="CL121" s="88"/>
      <c r="CM121" s="88"/>
      <c r="CN121" s="89"/>
    </row>
    <row r="122" spans="1:92" s="35" customFormat="1" ht="60" x14ac:dyDescent="0.25">
      <c r="A122" s="63"/>
      <c r="B122" s="64"/>
      <c r="C122" s="64"/>
      <c r="D122" s="64"/>
      <c r="E122" s="65"/>
      <c r="F122" s="66"/>
      <c r="G122" s="142" t="s">
        <v>163</v>
      </c>
      <c r="H122" s="67"/>
      <c r="I122" s="68"/>
      <c r="J122" s="107" t="str">
        <f t="shared" si="5"/>
        <v/>
      </c>
      <c r="K122" s="69"/>
      <c r="L122" s="70" t="s">
        <v>108</v>
      </c>
      <c r="M122" s="111">
        <f>IFERROR(VLOOKUP(L122,'EFICÁCIA DO CONTROLE'!$B$3:$D$7,3,FALSE),"")</f>
        <v>1</v>
      </c>
      <c r="N122" s="69"/>
      <c r="O122" s="70" t="s">
        <v>108</v>
      </c>
      <c r="P122" s="102">
        <f>IFERROR(VLOOKUP(O122,'EFICÁCIA DO CONTROLE'!$B$3:$D$7,3,FALSE),"")</f>
        <v>1</v>
      </c>
      <c r="Q122" s="96"/>
      <c r="R122" s="70" t="s">
        <v>108</v>
      </c>
      <c r="S122" s="111">
        <f>IFERROR(VLOOKUP(R122,'EFICÁCIA DO CONTROLE'!$B$3:$D$7,3,FALSE),"")</f>
        <v>1</v>
      </c>
      <c r="T122" s="69"/>
      <c r="U122" s="70" t="s">
        <v>108</v>
      </c>
      <c r="V122" s="102">
        <f>IFERROR(VLOOKUP(U122,'EFICÁCIA DO CONTROLE'!$B$3:$D$7,3,FALSE),"")</f>
        <v>1</v>
      </c>
      <c r="W122" s="127" t="str">
        <f t="shared" si="4"/>
        <v/>
      </c>
      <c r="X122" s="93" t="str">
        <f>IF(G122="Positivo","Explorar a oportunidade se conveniente",IF(ISNUMBER(W122),IF(W122&lt;2.54,VLOOKUP("Baixo",'NÍVEL DO RISCO'!$B$4:$F$7,3,FALSE),IF(W122&lt;7.54,VLOOKUP("Médio",'NÍVEL DO RISCO'!$B$4:$F$7,3,FALSE),IF(W122&lt;13.54,VLOOKUP("Alto",'NÍVEL DO RISCO'!$B$4:$F$7,3,FALSE),VLOOKUP("Extremo",'NÍVEL DO RISCO'!$B$4:$F$7,3,FALSE)))),""))</f>
        <v/>
      </c>
      <c r="Y122" s="71"/>
      <c r="Z122" s="72" t="s">
        <v>48</v>
      </c>
      <c r="AA122" s="72" t="s">
        <v>48</v>
      </c>
      <c r="AB122" s="73" t="s">
        <v>48</v>
      </c>
      <c r="AC122" s="74"/>
      <c r="AD122" s="75"/>
      <c r="AE122" s="75"/>
      <c r="AF122" s="76"/>
      <c r="AG122" s="74"/>
      <c r="AH122" s="75"/>
      <c r="AI122" s="75"/>
      <c r="AJ122" s="76"/>
      <c r="AK122" s="74"/>
      <c r="AL122" s="75"/>
      <c r="AM122" s="75"/>
      <c r="AN122" s="76"/>
      <c r="AO122" s="74"/>
      <c r="AP122" s="75"/>
      <c r="AQ122" s="75"/>
      <c r="AR122" s="76"/>
      <c r="AS122" s="74"/>
      <c r="AT122" s="75"/>
      <c r="AU122" s="75"/>
      <c r="AV122" s="76"/>
      <c r="AW122" s="74"/>
      <c r="AX122" s="75"/>
      <c r="AY122" s="75"/>
      <c r="AZ122" s="76"/>
      <c r="BA122" s="74"/>
      <c r="BB122" s="75"/>
      <c r="BC122" s="75"/>
      <c r="BD122" s="76"/>
      <c r="BE122" s="74"/>
      <c r="BF122" s="75"/>
      <c r="BG122" s="75"/>
      <c r="BH122" s="76"/>
      <c r="BI122" s="74"/>
      <c r="BJ122" s="75"/>
      <c r="BK122" s="75"/>
      <c r="BL122" s="76"/>
      <c r="BM122" s="74"/>
      <c r="BN122" s="75"/>
      <c r="BO122" s="75"/>
      <c r="BP122" s="76"/>
      <c r="BQ122" s="74"/>
      <c r="BR122" s="75"/>
      <c r="BS122" s="75"/>
      <c r="BT122" s="76"/>
      <c r="BU122" s="74"/>
      <c r="BV122" s="75"/>
      <c r="BW122" s="75"/>
      <c r="BX122" s="76"/>
      <c r="BY122" s="74"/>
      <c r="BZ122" s="75"/>
      <c r="CA122" s="75"/>
      <c r="CB122" s="76"/>
      <c r="CC122" s="74"/>
      <c r="CD122" s="75"/>
      <c r="CE122" s="75"/>
      <c r="CF122" s="76"/>
      <c r="CG122" s="74"/>
      <c r="CH122" s="75"/>
      <c r="CI122" s="75"/>
      <c r="CJ122" s="76"/>
      <c r="CK122" s="74"/>
      <c r="CL122" s="75"/>
      <c r="CM122" s="75"/>
      <c r="CN122" s="76"/>
    </row>
    <row r="123" spans="1:92" s="35" customFormat="1" ht="60" x14ac:dyDescent="0.25">
      <c r="A123" s="77"/>
      <c r="B123" s="78"/>
      <c r="C123" s="78"/>
      <c r="D123" s="78"/>
      <c r="E123" s="79"/>
      <c r="F123" s="80"/>
      <c r="G123" s="143" t="s">
        <v>163</v>
      </c>
      <c r="H123" s="81"/>
      <c r="I123" s="82"/>
      <c r="J123" s="108" t="str">
        <f t="shared" si="5"/>
        <v/>
      </c>
      <c r="K123" s="83"/>
      <c r="L123" s="50" t="s">
        <v>108</v>
      </c>
      <c r="M123" s="105">
        <f>IFERROR(VLOOKUP(L123,'EFICÁCIA DO CONTROLE'!$B$3:$D$7,3,FALSE),"")</f>
        <v>1</v>
      </c>
      <c r="N123" s="83"/>
      <c r="O123" s="50" t="s">
        <v>108</v>
      </c>
      <c r="P123" s="101">
        <f>IFERROR(VLOOKUP(O123,'EFICÁCIA DO CONTROLE'!$B$3:$D$7,3,FALSE),"")</f>
        <v>1</v>
      </c>
      <c r="Q123" s="97"/>
      <c r="R123" s="50" t="s">
        <v>108</v>
      </c>
      <c r="S123" s="105">
        <f>IFERROR(VLOOKUP(R123,'EFICÁCIA DO CONTROLE'!$B$3:$D$7,3,FALSE),"")</f>
        <v>1</v>
      </c>
      <c r="T123" s="83"/>
      <c r="U123" s="50" t="s">
        <v>108</v>
      </c>
      <c r="V123" s="101">
        <f>IFERROR(VLOOKUP(U123,'EFICÁCIA DO CONTROLE'!$B$3:$D$7,3,FALSE),"")</f>
        <v>1</v>
      </c>
      <c r="W123" s="128" t="str">
        <f t="shared" si="4"/>
        <v/>
      </c>
      <c r="X123" s="94" t="str">
        <f>IF(G123="Positivo","Explorar a oportunidade se conveniente",IF(ISNUMBER(W123),IF(W123&lt;2.54,VLOOKUP("Baixo",'NÍVEL DO RISCO'!$B$4:$F$7,3,FALSE),IF(W123&lt;7.54,VLOOKUP("Médio",'NÍVEL DO RISCO'!$B$4:$F$7,3,FALSE),IF(W123&lt;13.54,VLOOKUP("Alto",'NÍVEL DO RISCO'!$B$4:$F$7,3,FALSE),VLOOKUP("Extremo",'NÍVEL DO RISCO'!$B$4:$F$7,3,FALSE)))),""))</f>
        <v/>
      </c>
      <c r="Y123" s="84"/>
      <c r="Z123" s="85" t="s">
        <v>48</v>
      </c>
      <c r="AA123" s="85" t="s">
        <v>48</v>
      </c>
      <c r="AB123" s="86" t="s">
        <v>48</v>
      </c>
      <c r="AC123" s="87"/>
      <c r="AD123" s="88"/>
      <c r="AE123" s="88"/>
      <c r="AF123" s="89"/>
      <c r="AG123" s="87"/>
      <c r="AH123" s="88"/>
      <c r="AI123" s="88"/>
      <c r="AJ123" s="89"/>
      <c r="AK123" s="87"/>
      <c r="AL123" s="88"/>
      <c r="AM123" s="88"/>
      <c r="AN123" s="89"/>
      <c r="AO123" s="87"/>
      <c r="AP123" s="88"/>
      <c r="AQ123" s="88"/>
      <c r="AR123" s="89"/>
      <c r="AS123" s="87"/>
      <c r="AT123" s="88"/>
      <c r="AU123" s="88"/>
      <c r="AV123" s="89"/>
      <c r="AW123" s="87"/>
      <c r="AX123" s="88"/>
      <c r="AY123" s="88"/>
      <c r="AZ123" s="89"/>
      <c r="BA123" s="87"/>
      <c r="BB123" s="88"/>
      <c r="BC123" s="88"/>
      <c r="BD123" s="89"/>
      <c r="BE123" s="87"/>
      <c r="BF123" s="88"/>
      <c r="BG123" s="88"/>
      <c r="BH123" s="89"/>
      <c r="BI123" s="87"/>
      <c r="BJ123" s="88"/>
      <c r="BK123" s="88"/>
      <c r="BL123" s="89"/>
      <c r="BM123" s="87"/>
      <c r="BN123" s="88"/>
      <c r="BO123" s="88"/>
      <c r="BP123" s="89"/>
      <c r="BQ123" s="87"/>
      <c r="BR123" s="88"/>
      <c r="BS123" s="88"/>
      <c r="BT123" s="89"/>
      <c r="BU123" s="87"/>
      <c r="BV123" s="88"/>
      <c r="BW123" s="88"/>
      <c r="BX123" s="89"/>
      <c r="BY123" s="87"/>
      <c r="BZ123" s="88"/>
      <c r="CA123" s="88"/>
      <c r="CB123" s="89"/>
      <c r="CC123" s="87"/>
      <c r="CD123" s="88"/>
      <c r="CE123" s="88"/>
      <c r="CF123" s="89"/>
      <c r="CG123" s="87"/>
      <c r="CH123" s="88"/>
      <c r="CI123" s="88"/>
      <c r="CJ123" s="89"/>
      <c r="CK123" s="87"/>
      <c r="CL123" s="88"/>
      <c r="CM123" s="88"/>
      <c r="CN123" s="89"/>
    </row>
    <row r="124" spans="1:92" s="35" customFormat="1" ht="60" x14ac:dyDescent="0.25">
      <c r="A124" s="63"/>
      <c r="B124" s="64"/>
      <c r="C124" s="64"/>
      <c r="D124" s="64"/>
      <c r="E124" s="65"/>
      <c r="F124" s="66"/>
      <c r="G124" s="142" t="s">
        <v>163</v>
      </c>
      <c r="H124" s="67"/>
      <c r="I124" s="68"/>
      <c r="J124" s="107" t="str">
        <f t="shared" si="5"/>
        <v/>
      </c>
      <c r="K124" s="69"/>
      <c r="L124" s="70" t="s">
        <v>108</v>
      </c>
      <c r="M124" s="111">
        <f>IFERROR(VLOOKUP(L124,'EFICÁCIA DO CONTROLE'!$B$3:$D$7,3,FALSE),"")</f>
        <v>1</v>
      </c>
      <c r="N124" s="69"/>
      <c r="O124" s="70" t="s">
        <v>108</v>
      </c>
      <c r="P124" s="102">
        <f>IFERROR(VLOOKUP(O124,'EFICÁCIA DO CONTROLE'!$B$3:$D$7,3,FALSE),"")</f>
        <v>1</v>
      </c>
      <c r="Q124" s="96"/>
      <c r="R124" s="70" t="s">
        <v>108</v>
      </c>
      <c r="S124" s="111">
        <f>IFERROR(VLOOKUP(R124,'EFICÁCIA DO CONTROLE'!$B$3:$D$7,3,FALSE),"")</f>
        <v>1</v>
      </c>
      <c r="T124" s="69"/>
      <c r="U124" s="70" t="s">
        <v>108</v>
      </c>
      <c r="V124" s="102">
        <f>IFERROR(VLOOKUP(U124,'EFICÁCIA DO CONTROLE'!$B$3:$D$7,3,FALSE),"")</f>
        <v>1</v>
      </c>
      <c r="W124" s="127" t="str">
        <f t="shared" si="4"/>
        <v/>
      </c>
      <c r="X124" s="93" t="str">
        <f>IF(G124="Positivo","Explorar a oportunidade se conveniente",IF(ISNUMBER(W124),IF(W124&lt;2.54,VLOOKUP("Baixo",'NÍVEL DO RISCO'!$B$4:$F$7,3,FALSE),IF(W124&lt;7.54,VLOOKUP("Médio",'NÍVEL DO RISCO'!$B$4:$F$7,3,FALSE),IF(W124&lt;13.54,VLOOKUP("Alto",'NÍVEL DO RISCO'!$B$4:$F$7,3,FALSE),VLOOKUP("Extremo",'NÍVEL DO RISCO'!$B$4:$F$7,3,FALSE)))),""))</f>
        <v/>
      </c>
      <c r="Y124" s="71"/>
      <c r="Z124" s="72" t="s">
        <v>48</v>
      </c>
      <c r="AA124" s="72" t="s">
        <v>48</v>
      </c>
      <c r="AB124" s="73" t="s">
        <v>48</v>
      </c>
      <c r="AC124" s="74"/>
      <c r="AD124" s="75"/>
      <c r="AE124" s="75"/>
      <c r="AF124" s="76"/>
      <c r="AG124" s="74"/>
      <c r="AH124" s="75"/>
      <c r="AI124" s="75"/>
      <c r="AJ124" s="76"/>
      <c r="AK124" s="74"/>
      <c r="AL124" s="75"/>
      <c r="AM124" s="75"/>
      <c r="AN124" s="76"/>
      <c r="AO124" s="74"/>
      <c r="AP124" s="75"/>
      <c r="AQ124" s="75"/>
      <c r="AR124" s="76"/>
      <c r="AS124" s="74"/>
      <c r="AT124" s="75"/>
      <c r="AU124" s="75"/>
      <c r="AV124" s="76"/>
      <c r="AW124" s="74"/>
      <c r="AX124" s="75"/>
      <c r="AY124" s="75"/>
      <c r="AZ124" s="76"/>
      <c r="BA124" s="74"/>
      <c r="BB124" s="75"/>
      <c r="BC124" s="75"/>
      <c r="BD124" s="76"/>
      <c r="BE124" s="74"/>
      <c r="BF124" s="75"/>
      <c r="BG124" s="75"/>
      <c r="BH124" s="76"/>
      <c r="BI124" s="74"/>
      <c r="BJ124" s="75"/>
      <c r="BK124" s="75"/>
      <c r="BL124" s="76"/>
      <c r="BM124" s="74"/>
      <c r="BN124" s="75"/>
      <c r="BO124" s="75"/>
      <c r="BP124" s="76"/>
      <c r="BQ124" s="74"/>
      <c r="BR124" s="75"/>
      <c r="BS124" s="75"/>
      <c r="BT124" s="76"/>
      <c r="BU124" s="74"/>
      <c r="BV124" s="75"/>
      <c r="BW124" s="75"/>
      <c r="BX124" s="76"/>
      <c r="BY124" s="74"/>
      <c r="BZ124" s="75"/>
      <c r="CA124" s="75"/>
      <c r="CB124" s="76"/>
      <c r="CC124" s="74"/>
      <c r="CD124" s="75"/>
      <c r="CE124" s="75"/>
      <c r="CF124" s="76"/>
      <c r="CG124" s="74"/>
      <c r="CH124" s="75"/>
      <c r="CI124" s="75"/>
      <c r="CJ124" s="76"/>
      <c r="CK124" s="74"/>
      <c r="CL124" s="75"/>
      <c r="CM124" s="75"/>
      <c r="CN124" s="76"/>
    </row>
    <row r="125" spans="1:92" s="35" customFormat="1" ht="60.75" thickBot="1" x14ac:dyDescent="0.3">
      <c r="A125" s="113"/>
      <c r="B125" s="114"/>
      <c r="C125" s="114"/>
      <c r="D125" s="114"/>
      <c r="E125" s="115"/>
      <c r="F125" s="116"/>
      <c r="G125" s="144" t="s">
        <v>163</v>
      </c>
      <c r="H125" s="117"/>
      <c r="I125" s="118"/>
      <c r="J125" s="119" t="str">
        <f t="shared" si="5"/>
        <v/>
      </c>
      <c r="K125" s="98"/>
      <c r="L125" s="99" t="s">
        <v>108</v>
      </c>
      <c r="M125" s="109">
        <f>IFERROR(VLOOKUP(L125,'EFICÁCIA DO CONTROLE'!$B$3:$D$7,3,FALSE),"")</f>
        <v>1</v>
      </c>
      <c r="N125" s="98"/>
      <c r="O125" s="99" t="s">
        <v>108</v>
      </c>
      <c r="P125" s="103">
        <f>IFERROR(VLOOKUP(O125,'EFICÁCIA DO CONTROLE'!$B$3:$D$7,3,FALSE),"")</f>
        <v>1</v>
      </c>
      <c r="Q125" s="110"/>
      <c r="R125" s="99" t="s">
        <v>108</v>
      </c>
      <c r="S125" s="109">
        <f>IFERROR(VLOOKUP(R125,'EFICÁCIA DO CONTROLE'!$B$3:$D$7,3,FALSE),"")</f>
        <v>1</v>
      </c>
      <c r="T125" s="98"/>
      <c r="U125" s="99" t="s">
        <v>108</v>
      </c>
      <c r="V125" s="103">
        <f>IFERROR(VLOOKUP(U125,'EFICÁCIA DO CONTROLE'!$B$3:$D$7,3,FALSE),"")</f>
        <v>1</v>
      </c>
      <c r="W125" s="129" t="str">
        <f t="shared" si="4"/>
        <v/>
      </c>
      <c r="X125" s="94" t="str">
        <f>IF(G125="Positivo","Explorar a oportunidade se conveniente",IF(ISNUMBER(W125),IF(W125&lt;2.54,VLOOKUP("Baixo",'NÍVEL DO RISCO'!$B$4:$F$7,3,FALSE),IF(W125&lt;7.54,VLOOKUP("Médio",'NÍVEL DO RISCO'!$B$4:$F$7,3,FALSE),IF(W125&lt;13.54,VLOOKUP("Alto",'NÍVEL DO RISCO'!$B$4:$F$7,3,FALSE),VLOOKUP("Extremo",'NÍVEL DO RISCO'!$B$4:$F$7,3,FALSE)))),""))</f>
        <v/>
      </c>
      <c r="Y125" s="120"/>
      <c r="Z125" s="121" t="s">
        <v>48</v>
      </c>
      <c r="AA125" s="121" t="s">
        <v>48</v>
      </c>
      <c r="AB125" s="122" t="s">
        <v>48</v>
      </c>
      <c r="AC125" s="123"/>
      <c r="AD125" s="124"/>
      <c r="AE125" s="124"/>
      <c r="AF125" s="125"/>
      <c r="AG125" s="123"/>
      <c r="AH125" s="124"/>
      <c r="AI125" s="124"/>
      <c r="AJ125" s="125"/>
      <c r="AK125" s="123"/>
      <c r="AL125" s="124"/>
      <c r="AM125" s="124"/>
      <c r="AN125" s="125"/>
      <c r="AO125" s="123"/>
      <c r="AP125" s="124"/>
      <c r="AQ125" s="124"/>
      <c r="AR125" s="125"/>
      <c r="AS125" s="123"/>
      <c r="AT125" s="124"/>
      <c r="AU125" s="124"/>
      <c r="AV125" s="125"/>
      <c r="AW125" s="123"/>
      <c r="AX125" s="124"/>
      <c r="AY125" s="124"/>
      <c r="AZ125" s="125"/>
      <c r="BA125" s="123"/>
      <c r="BB125" s="124"/>
      <c r="BC125" s="124"/>
      <c r="BD125" s="125"/>
      <c r="BE125" s="123"/>
      <c r="BF125" s="124"/>
      <c r="BG125" s="124"/>
      <c r="BH125" s="125"/>
      <c r="BI125" s="123"/>
      <c r="BJ125" s="124"/>
      <c r="BK125" s="124"/>
      <c r="BL125" s="125"/>
      <c r="BM125" s="123"/>
      <c r="BN125" s="124"/>
      <c r="BO125" s="124"/>
      <c r="BP125" s="125"/>
      <c r="BQ125" s="123"/>
      <c r="BR125" s="124"/>
      <c r="BS125" s="124"/>
      <c r="BT125" s="125"/>
      <c r="BU125" s="123"/>
      <c r="BV125" s="124"/>
      <c r="BW125" s="124"/>
      <c r="BX125" s="125"/>
      <c r="BY125" s="123"/>
      <c r="BZ125" s="124"/>
      <c r="CA125" s="124"/>
      <c r="CB125" s="125"/>
      <c r="CC125" s="123"/>
      <c r="CD125" s="124"/>
      <c r="CE125" s="124"/>
      <c r="CF125" s="125"/>
      <c r="CG125" s="123"/>
      <c r="CH125" s="124"/>
      <c r="CI125" s="124"/>
      <c r="CJ125" s="125"/>
      <c r="CK125" s="123"/>
      <c r="CL125" s="124"/>
      <c r="CM125" s="124"/>
      <c r="CN125" s="125"/>
    </row>
    <row r="126" spans="1:92" s="35" customFormat="1" x14ac:dyDescent="0.25">
      <c r="B126" s="37"/>
      <c r="C126" s="37"/>
      <c r="D126" s="37"/>
      <c r="E126" s="37"/>
      <c r="F126" s="37"/>
      <c r="G126" s="37"/>
      <c r="H126" s="37"/>
      <c r="I126" s="37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90"/>
      <c r="Y126" s="37"/>
      <c r="Z126" s="37"/>
      <c r="AA126" s="37"/>
      <c r="AB126" s="37"/>
      <c r="AC126" s="37"/>
      <c r="AD126" s="37"/>
      <c r="AE126" s="37"/>
      <c r="AF126" s="39"/>
    </row>
    <row r="127" spans="1:92" s="35" customFormat="1" x14ac:dyDescent="0.25">
      <c r="B127" s="37"/>
      <c r="C127" s="37"/>
      <c r="D127" s="37"/>
      <c r="E127" s="37"/>
      <c r="F127" s="37"/>
      <c r="G127" s="37"/>
      <c r="H127" s="37"/>
      <c r="I127" s="37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90"/>
      <c r="Y127" s="37"/>
      <c r="Z127" s="37"/>
      <c r="AA127" s="37"/>
      <c r="AB127" s="37"/>
      <c r="AC127" s="37"/>
      <c r="AD127" s="37"/>
      <c r="AE127" s="37"/>
      <c r="AF127" s="39"/>
    </row>
    <row r="128" spans="1:92" s="35" customFormat="1" x14ac:dyDescent="0.25">
      <c r="B128" s="37"/>
      <c r="C128" s="37"/>
      <c r="D128" s="37"/>
      <c r="E128" s="37"/>
      <c r="F128" s="37"/>
      <c r="G128" s="37"/>
      <c r="H128" s="37"/>
      <c r="I128" s="37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90"/>
      <c r="Y128" s="37"/>
      <c r="Z128" s="37"/>
      <c r="AA128" s="37"/>
      <c r="AB128" s="37"/>
      <c r="AC128" s="37"/>
      <c r="AD128" s="37"/>
      <c r="AE128" s="37"/>
      <c r="AF128" s="39"/>
    </row>
    <row r="129" spans="2:32" s="35" customFormat="1" x14ac:dyDescent="0.25">
      <c r="B129" s="37"/>
      <c r="C129" s="37"/>
      <c r="D129" s="37"/>
      <c r="E129" s="37"/>
      <c r="F129" s="37"/>
      <c r="G129" s="37"/>
      <c r="H129" s="37"/>
      <c r="I129" s="37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90"/>
      <c r="Y129" s="37"/>
      <c r="Z129" s="37"/>
      <c r="AA129" s="37"/>
      <c r="AB129" s="37"/>
      <c r="AC129" s="37"/>
      <c r="AD129" s="37"/>
      <c r="AE129" s="37"/>
      <c r="AF129" s="39"/>
    </row>
    <row r="130" spans="2:32" s="35" customFormat="1" x14ac:dyDescent="0.25">
      <c r="B130" s="37"/>
      <c r="C130" s="37"/>
      <c r="D130" s="37"/>
      <c r="E130" s="37"/>
      <c r="F130" s="37"/>
      <c r="G130" s="37"/>
      <c r="H130" s="37"/>
      <c r="I130" s="37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90"/>
      <c r="Y130" s="37"/>
      <c r="Z130" s="37"/>
      <c r="AA130" s="37"/>
      <c r="AB130" s="37"/>
      <c r="AC130" s="37"/>
      <c r="AD130" s="37"/>
      <c r="AE130" s="37"/>
      <c r="AF130" s="39"/>
    </row>
    <row r="131" spans="2:32" s="35" customFormat="1" x14ac:dyDescent="0.25">
      <c r="B131" s="37"/>
      <c r="C131" s="37"/>
      <c r="D131" s="37"/>
      <c r="E131" s="37"/>
      <c r="F131" s="37"/>
      <c r="G131" s="37"/>
      <c r="H131" s="37"/>
      <c r="I131" s="37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90"/>
      <c r="Y131" s="37"/>
      <c r="Z131" s="37"/>
      <c r="AA131" s="37"/>
      <c r="AB131" s="37"/>
      <c r="AC131" s="37"/>
      <c r="AD131" s="37"/>
      <c r="AE131" s="37"/>
      <c r="AF131" s="39"/>
    </row>
    <row r="132" spans="2:32" s="35" customFormat="1" x14ac:dyDescent="0.25">
      <c r="B132" s="37"/>
      <c r="C132" s="37"/>
      <c r="D132" s="37"/>
      <c r="E132" s="37"/>
      <c r="F132" s="37"/>
      <c r="G132" s="37"/>
      <c r="H132" s="37"/>
      <c r="I132" s="37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90"/>
      <c r="Y132" s="37"/>
      <c r="Z132" s="37"/>
      <c r="AA132" s="37"/>
      <c r="AB132" s="37"/>
      <c r="AC132" s="37"/>
      <c r="AD132" s="37"/>
      <c r="AE132" s="37"/>
      <c r="AF132" s="39"/>
    </row>
    <row r="133" spans="2:32" s="35" customFormat="1" x14ac:dyDescent="0.25">
      <c r="B133" s="37"/>
      <c r="C133" s="37"/>
      <c r="D133" s="37"/>
      <c r="E133" s="37"/>
      <c r="F133" s="37"/>
      <c r="G133" s="37"/>
      <c r="H133" s="37"/>
      <c r="I133" s="37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90"/>
      <c r="Y133" s="37"/>
      <c r="Z133" s="37"/>
      <c r="AA133" s="37"/>
      <c r="AB133" s="37"/>
      <c r="AC133" s="37"/>
      <c r="AD133" s="37"/>
      <c r="AE133" s="37"/>
      <c r="AF133" s="39"/>
    </row>
    <row r="134" spans="2:32" s="35" customFormat="1" x14ac:dyDescent="0.25">
      <c r="B134" s="37"/>
      <c r="C134" s="37"/>
      <c r="D134" s="37"/>
      <c r="E134" s="37"/>
      <c r="F134" s="37"/>
      <c r="G134" s="37"/>
      <c r="H134" s="37"/>
      <c r="I134" s="37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90"/>
      <c r="Y134" s="37"/>
      <c r="Z134" s="37"/>
      <c r="AA134" s="37"/>
      <c r="AB134" s="37"/>
      <c r="AC134" s="37"/>
      <c r="AD134" s="37"/>
      <c r="AE134" s="37"/>
      <c r="AF134" s="39"/>
    </row>
    <row r="135" spans="2:32" s="35" customFormat="1" x14ac:dyDescent="0.25">
      <c r="B135" s="37"/>
      <c r="C135" s="37"/>
      <c r="D135" s="37"/>
      <c r="E135" s="37"/>
      <c r="F135" s="37"/>
      <c r="G135" s="37"/>
      <c r="H135" s="37"/>
      <c r="I135" s="37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90"/>
      <c r="Y135" s="37"/>
      <c r="Z135" s="37"/>
      <c r="AA135" s="37"/>
      <c r="AB135" s="37"/>
      <c r="AC135" s="37"/>
      <c r="AD135" s="37"/>
      <c r="AE135" s="37"/>
      <c r="AF135" s="39"/>
    </row>
    <row r="136" spans="2:32" s="35" customFormat="1" x14ac:dyDescent="0.25">
      <c r="B136" s="37"/>
      <c r="C136" s="37"/>
      <c r="D136" s="37"/>
      <c r="E136" s="37"/>
      <c r="F136" s="37"/>
      <c r="G136" s="37"/>
      <c r="H136" s="37"/>
      <c r="I136" s="37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90"/>
      <c r="Y136" s="37"/>
      <c r="Z136" s="37"/>
      <c r="AA136" s="37"/>
      <c r="AB136" s="37"/>
      <c r="AC136" s="37"/>
      <c r="AD136" s="37"/>
      <c r="AE136" s="37"/>
      <c r="AF136" s="39"/>
    </row>
    <row r="137" spans="2:32" s="35" customFormat="1" x14ac:dyDescent="0.25">
      <c r="B137" s="37"/>
      <c r="C137" s="37"/>
      <c r="D137" s="37"/>
      <c r="E137" s="37"/>
      <c r="F137" s="37"/>
      <c r="G137" s="37"/>
      <c r="H137" s="37"/>
      <c r="I137" s="37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90"/>
      <c r="Y137" s="37"/>
      <c r="Z137" s="37"/>
      <c r="AA137" s="37"/>
      <c r="AB137" s="37"/>
      <c r="AC137" s="37"/>
      <c r="AD137" s="37"/>
      <c r="AE137" s="37"/>
      <c r="AF137" s="39"/>
    </row>
    <row r="138" spans="2:32" s="35" customFormat="1" x14ac:dyDescent="0.25">
      <c r="B138" s="37"/>
      <c r="C138" s="37"/>
      <c r="D138" s="37"/>
      <c r="E138" s="37"/>
      <c r="F138" s="37"/>
      <c r="G138" s="37"/>
      <c r="H138" s="37"/>
      <c r="I138" s="37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90"/>
      <c r="Y138" s="37"/>
      <c r="Z138" s="37"/>
      <c r="AA138" s="37"/>
      <c r="AB138" s="37"/>
      <c r="AC138" s="37"/>
      <c r="AD138" s="37"/>
      <c r="AE138" s="37"/>
      <c r="AF138" s="39"/>
    </row>
    <row r="139" spans="2:32" s="35" customFormat="1" x14ac:dyDescent="0.25">
      <c r="B139" s="37"/>
      <c r="C139" s="37"/>
      <c r="D139" s="37"/>
      <c r="E139" s="37"/>
      <c r="F139" s="37"/>
      <c r="G139" s="37"/>
      <c r="H139" s="37"/>
      <c r="I139" s="37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90"/>
      <c r="Y139" s="37"/>
      <c r="Z139" s="37"/>
      <c r="AA139" s="37"/>
      <c r="AB139" s="37"/>
      <c r="AC139" s="37"/>
      <c r="AD139" s="37"/>
      <c r="AE139" s="37"/>
      <c r="AF139" s="39"/>
    </row>
    <row r="140" spans="2:32" s="35" customFormat="1" x14ac:dyDescent="0.25">
      <c r="B140" s="37"/>
      <c r="C140" s="37"/>
      <c r="D140" s="37"/>
      <c r="E140" s="37"/>
      <c r="F140" s="37"/>
      <c r="G140" s="37"/>
      <c r="H140" s="37"/>
      <c r="I140" s="37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90"/>
      <c r="Y140" s="37"/>
      <c r="Z140" s="37"/>
      <c r="AA140" s="37"/>
      <c r="AB140" s="37"/>
      <c r="AC140" s="37"/>
      <c r="AD140" s="37"/>
      <c r="AE140" s="37"/>
      <c r="AF140" s="39"/>
    </row>
    <row r="141" spans="2:32" s="35" customFormat="1" x14ac:dyDescent="0.25">
      <c r="B141" s="37"/>
      <c r="C141" s="37"/>
      <c r="D141" s="37"/>
      <c r="E141" s="37"/>
      <c r="F141" s="37"/>
      <c r="G141" s="37"/>
      <c r="H141" s="37"/>
      <c r="I141" s="37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90"/>
      <c r="Y141" s="37"/>
      <c r="Z141" s="37"/>
      <c r="AA141" s="37"/>
      <c r="AB141" s="37"/>
      <c r="AC141" s="37"/>
      <c r="AD141" s="37"/>
      <c r="AE141" s="37"/>
      <c r="AF141" s="39"/>
    </row>
    <row r="142" spans="2:32" s="35" customFormat="1" x14ac:dyDescent="0.25">
      <c r="B142" s="37"/>
      <c r="C142" s="37"/>
      <c r="D142" s="37"/>
      <c r="E142" s="37"/>
      <c r="F142" s="37"/>
      <c r="G142" s="37"/>
      <c r="H142" s="37"/>
      <c r="I142" s="37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90"/>
      <c r="Y142" s="37"/>
      <c r="Z142" s="37"/>
      <c r="AA142" s="37"/>
      <c r="AB142" s="37"/>
      <c r="AC142" s="37"/>
      <c r="AD142" s="37"/>
      <c r="AE142" s="37"/>
      <c r="AF142" s="39"/>
    </row>
    <row r="143" spans="2:32" s="35" customFormat="1" x14ac:dyDescent="0.25">
      <c r="B143" s="37"/>
      <c r="C143" s="37"/>
      <c r="D143" s="37"/>
      <c r="E143" s="37"/>
      <c r="F143" s="37"/>
      <c r="G143" s="37"/>
      <c r="H143" s="37"/>
      <c r="I143" s="37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90"/>
      <c r="Y143" s="37"/>
      <c r="Z143" s="37"/>
      <c r="AA143" s="37"/>
      <c r="AB143" s="37"/>
      <c r="AC143" s="37"/>
      <c r="AD143" s="37"/>
      <c r="AE143" s="37"/>
      <c r="AF143" s="39"/>
    </row>
    <row r="144" spans="2:32" s="35" customFormat="1" x14ac:dyDescent="0.25">
      <c r="B144" s="37"/>
      <c r="C144" s="37"/>
      <c r="D144" s="37"/>
      <c r="E144" s="37"/>
      <c r="F144" s="37"/>
      <c r="G144" s="37"/>
      <c r="H144" s="37"/>
      <c r="I144" s="37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90"/>
      <c r="Y144" s="37"/>
      <c r="Z144" s="37"/>
      <c r="AA144" s="37"/>
      <c r="AB144" s="37"/>
      <c r="AC144" s="37"/>
      <c r="AD144" s="37"/>
      <c r="AE144" s="37"/>
      <c r="AF144" s="39"/>
    </row>
    <row r="145" spans="2:32" s="35" customFormat="1" x14ac:dyDescent="0.25">
      <c r="B145" s="37"/>
      <c r="C145" s="37"/>
      <c r="D145" s="37"/>
      <c r="E145" s="37"/>
      <c r="F145" s="37"/>
      <c r="G145" s="37"/>
      <c r="H145" s="37"/>
      <c r="I145" s="37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90"/>
      <c r="Y145" s="37"/>
      <c r="Z145" s="37"/>
      <c r="AA145" s="37"/>
      <c r="AB145" s="37"/>
      <c r="AC145" s="37"/>
      <c r="AD145" s="37"/>
      <c r="AE145" s="37"/>
      <c r="AF145" s="39"/>
    </row>
    <row r="146" spans="2:32" s="35" customFormat="1" x14ac:dyDescent="0.25">
      <c r="B146" s="37"/>
      <c r="C146" s="37"/>
      <c r="D146" s="37"/>
      <c r="E146" s="37"/>
      <c r="F146" s="37"/>
      <c r="G146" s="37"/>
      <c r="H146" s="37"/>
      <c r="I146" s="37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90"/>
      <c r="Y146" s="37"/>
      <c r="Z146" s="37"/>
      <c r="AA146" s="37"/>
      <c r="AB146" s="37"/>
      <c r="AC146" s="37"/>
      <c r="AD146" s="37"/>
      <c r="AE146" s="37"/>
      <c r="AF146" s="39"/>
    </row>
    <row r="147" spans="2:32" s="35" customFormat="1" x14ac:dyDescent="0.25">
      <c r="B147" s="37"/>
      <c r="C147" s="37"/>
      <c r="D147" s="37"/>
      <c r="E147" s="37"/>
      <c r="F147" s="37"/>
      <c r="G147" s="37"/>
      <c r="H147" s="37"/>
      <c r="I147" s="37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90"/>
      <c r="Y147" s="37"/>
      <c r="Z147" s="37"/>
      <c r="AA147" s="37"/>
      <c r="AB147" s="37"/>
      <c r="AC147" s="37"/>
      <c r="AD147" s="37"/>
      <c r="AE147" s="37"/>
      <c r="AF147" s="39"/>
    </row>
    <row r="148" spans="2:32" s="35" customFormat="1" x14ac:dyDescent="0.25">
      <c r="B148" s="37"/>
      <c r="C148" s="37"/>
      <c r="D148" s="37"/>
      <c r="E148" s="37"/>
      <c r="F148" s="37"/>
      <c r="G148" s="37"/>
      <c r="H148" s="37"/>
      <c r="I148" s="37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90"/>
      <c r="Y148" s="37"/>
      <c r="Z148" s="37"/>
      <c r="AA148" s="37"/>
      <c r="AB148" s="37"/>
      <c r="AC148" s="37"/>
      <c r="AD148" s="37"/>
      <c r="AE148" s="37"/>
      <c r="AF148" s="39"/>
    </row>
    <row r="149" spans="2:32" s="35" customFormat="1" x14ac:dyDescent="0.25">
      <c r="B149" s="37"/>
      <c r="C149" s="37"/>
      <c r="D149" s="37"/>
      <c r="E149" s="37"/>
      <c r="F149" s="37"/>
      <c r="G149" s="37"/>
      <c r="H149" s="37"/>
      <c r="I149" s="37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90"/>
      <c r="Y149" s="37"/>
      <c r="Z149" s="37"/>
      <c r="AA149" s="37"/>
      <c r="AB149" s="37"/>
      <c r="AC149" s="37"/>
      <c r="AD149" s="37"/>
      <c r="AE149" s="37"/>
      <c r="AF149" s="39"/>
    </row>
    <row r="150" spans="2:32" s="35" customFormat="1" x14ac:dyDescent="0.25">
      <c r="B150" s="37"/>
      <c r="C150" s="37"/>
      <c r="D150" s="37"/>
      <c r="E150" s="37"/>
      <c r="F150" s="37"/>
      <c r="G150" s="37"/>
      <c r="H150" s="37"/>
      <c r="I150" s="37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90"/>
      <c r="Y150" s="37"/>
      <c r="Z150" s="37"/>
      <c r="AA150" s="37"/>
      <c r="AB150" s="37"/>
      <c r="AC150" s="37"/>
      <c r="AD150" s="37"/>
      <c r="AE150" s="37"/>
      <c r="AF150" s="39"/>
    </row>
    <row r="151" spans="2:32" s="35" customFormat="1" x14ac:dyDescent="0.25">
      <c r="B151" s="37"/>
      <c r="C151" s="37"/>
      <c r="D151" s="37"/>
      <c r="E151" s="37"/>
      <c r="F151" s="37"/>
      <c r="G151" s="37"/>
      <c r="H151" s="37"/>
      <c r="I151" s="37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90"/>
      <c r="Y151" s="37"/>
      <c r="Z151" s="37"/>
      <c r="AA151" s="37"/>
      <c r="AB151" s="37"/>
      <c r="AC151" s="37"/>
      <c r="AD151" s="37"/>
      <c r="AE151" s="37"/>
      <c r="AF151" s="39"/>
    </row>
    <row r="152" spans="2:32" s="35" customFormat="1" x14ac:dyDescent="0.25">
      <c r="B152" s="37"/>
      <c r="C152" s="37"/>
      <c r="D152" s="37"/>
      <c r="E152" s="37"/>
      <c r="F152" s="37"/>
      <c r="G152" s="37"/>
      <c r="H152" s="37"/>
      <c r="I152" s="37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90"/>
      <c r="Y152" s="37"/>
      <c r="Z152" s="37"/>
      <c r="AA152" s="37"/>
      <c r="AB152" s="37"/>
      <c r="AC152" s="37"/>
      <c r="AD152" s="37"/>
      <c r="AE152" s="37"/>
      <c r="AF152" s="39"/>
    </row>
    <row r="153" spans="2:32" s="35" customFormat="1" x14ac:dyDescent="0.25">
      <c r="B153" s="37"/>
      <c r="C153" s="37"/>
      <c r="D153" s="37"/>
      <c r="E153" s="37"/>
      <c r="F153" s="37"/>
      <c r="G153" s="37"/>
      <c r="H153" s="37"/>
      <c r="I153" s="37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90"/>
      <c r="Y153" s="37"/>
      <c r="Z153" s="37"/>
      <c r="AA153" s="37"/>
      <c r="AB153" s="37"/>
      <c r="AC153" s="37"/>
      <c r="AD153" s="37"/>
      <c r="AE153" s="37"/>
      <c r="AF153" s="39"/>
    </row>
    <row r="154" spans="2:32" s="35" customFormat="1" x14ac:dyDescent="0.25">
      <c r="B154" s="37"/>
      <c r="C154" s="37"/>
      <c r="D154" s="37"/>
      <c r="E154" s="37"/>
      <c r="F154" s="37"/>
      <c r="G154" s="37"/>
      <c r="H154" s="37"/>
      <c r="I154" s="37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90"/>
      <c r="Y154" s="37"/>
      <c r="Z154" s="37"/>
      <c r="AA154" s="37"/>
      <c r="AB154" s="37"/>
      <c r="AC154" s="37"/>
      <c r="AD154" s="37"/>
      <c r="AE154" s="37"/>
      <c r="AF154" s="39"/>
    </row>
    <row r="155" spans="2:32" s="35" customFormat="1" x14ac:dyDescent="0.25">
      <c r="B155" s="37"/>
      <c r="C155" s="37"/>
      <c r="D155" s="37"/>
      <c r="E155" s="37"/>
      <c r="F155" s="37"/>
      <c r="G155" s="37"/>
      <c r="H155" s="37"/>
      <c r="I155" s="37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90"/>
      <c r="Y155" s="37"/>
      <c r="Z155" s="37"/>
      <c r="AA155" s="37"/>
      <c r="AB155" s="37"/>
      <c r="AC155" s="37"/>
      <c r="AD155" s="37"/>
      <c r="AE155" s="37"/>
      <c r="AF155" s="39"/>
    </row>
    <row r="156" spans="2:32" s="35" customFormat="1" x14ac:dyDescent="0.25">
      <c r="B156" s="37"/>
      <c r="C156" s="37"/>
      <c r="D156" s="37"/>
      <c r="E156" s="37"/>
      <c r="F156" s="37"/>
      <c r="G156" s="37"/>
      <c r="H156" s="37"/>
      <c r="I156" s="37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90"/>
      <c r="Y156" s="37"/>
      <c r="Z156" s="37"/>
      <c r="AA156" s="37"/>
      <c r="AB156" s="37"/>
      <c r="AC156" s="37"/>
      <c r="AD156" s="37"/>
      <c r="AE156" s="37"/>
      <c r="AF156" s="39"/>
    </row>
    <row r="157" spans="2:32" s="35" customFormat="1" x14ac:dyDescent="0.25">
      <c r="B157" s="37"/>
      <c r="C157" s="37"/>
      <c r="D157" s="37"/>
      <c r="E157" s="37"/>
      <c r="F157" s="37"/>
      <c r="G157" s="37"/>
      <c r="H157" s="37"/>
      <c r="I157" s="37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90"/>
      <c r="Y157" s="37"/>
      <c r="Z157" s="37"/>
      <c r="AA157" s="37"/>
      <c r="AB157" s="37"/>
      <c r="AC157" s="37"/>
      <c r="AD157" s="37"/>
      <c r="AE157" s="37"/>
      <c r="AF157" s="39"/>
    </row>
    <row r="158" spans="2:32" s="35" customFormat="1" x14ac:dyDescent="0.25">
      <c r="B158" s="37"/>
      <c r="C158" s="37"/>
      <c r="D158" s="37"/>
      <c r="E158" s="37"/>
      <c r="F158" s="37"/>
      <c r="G158" s="37"/>
      <c r="H158" s="37"/>
      <c r="I158" s="37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90"/>
      <c r="Y158" s="37"/>
      <c r="Z158" s="37"/>
      <c r="AA158" s="37"/>
      <c r="AB158" s="37"/>
      <c r="AC158" s="37"/>
      <c r="AD158" s="37"/>
      <c r="AE158" s="37"/>
      <c r="AF158" s="39"/>
    </row>
    <row r="159" spans="2:32" s="35" customFormat="1" x14ac:dyDescent="0.25">
      <c r="B159" s="37"/>
      <c r="C159" s="37"/>
      <c r="D159" s="37"/>
      <c r="E159" s="37"/>
      <c r="F159" s="37"/>
      <c r="G159" s="37"/>
      <c r="H159" s="37"/>
      <c r="I159" s="37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90"/>
      <c r="Y159" s="37"/>
      <c r="Z159" s="37"/>
      <c r="AA159" s="37"/>
      <c r="AB159" s="37"/>
      <c r="AC159" s="37"/>
      <c r="AD159" s="37"/>
      <c r="AE159" s="37"/>
      <c r="AF159" s="39"/>
    </row>
    <row r="160" spans="2:32" s="35" customFormat="1" x14ac:dyDescent="0.25">
      <c r="B160" s="37"/>
      <c r="C160" s="37"/>
      <c r="D160" s="37"/>
      <c r="E160" s="37"/>
      <c r="F160" s="37"/>
      <c r="G160" s="37"/>
      <c r="H160" s="37"/>
      <c r="I160" s="37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90"/>
      <c r="Y160" s="37"/>
      <c r="Z160" s="37"/>
      <c r="AA160" s="37"/>
      <c r="AB160" s="37"/>
      <c r="AC160" s="37"/>
      <c r="AD160" s="37"/>
      <c r="AE160" s="37"/>
      <c r="AF160" s="39"/>
    </row>
    <row r="161" spans="2:32" s="35" customFormat="1" x14ac:dyDescent="0.25">
      <c r="B161" s="37"/>
      <c r="C161" s="37"/>
      <c r="D161" s="37"/>
      <c r="E161" s="37"/>
      <c r="F161" s="37"/>
      <c r="G161" s="37"/>
      <c r="H161" s="37"/>
      <c r="I161" s="37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90"/>
      <c r="Y161" s="37"/>
      <c r="Z161" s="37"/>
      <c r="AA161" s="37"/>
      <c r="AB161" s="37"/>
      <c r="AC161" s="37"/>
      <c r="AD161" s="37"/>
      <c r="AE161" s="37"/>
      <c r="AF161" s="39"/>
    </row>
    <row r="162" spans="2:32" s="35" customFormat="1" x14ac:dyDescent="0.25">
      <c r="B162" s="37"/>
      <c r="C162" s="37"/>
      <c r="D162" s="37"/>
      <c r="E162" s="37"/>
      <c r="F162" s="37"/>
      <c r="G162" s="37"/>
      <c r="H162" s="37"/>
      <c r="I162" s="37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90"/>
      <c r="Y162" s="37"/>
      <c r="Z162" s="37"/>
      <c r="AA162" s="37"/>
      <c r="AB162" s="37"/>
      <c r="AC162" s="37"/>
      <c r="AD162" s="37"/>
      <c r="AE162" s="37"/>
      <c r="AF162" s="39"/>
    </row>
    <row r="163" spans="2:32" s="35" customFormat="1" x14ac:dyDescent="0.25">
      <c r="B163" s="37"/>
      <c r="C163" s="37"/>
      <c r="D163" s="37"/>
      <c r="E163" s="37"/>
      <c r="F163" s="37"/>
      <c r="G163" s="37"/>
      <c r="H163" s="37"/>
      <c r="I163" s="37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90"/>
      <c r="Y163" s="37"/>
      <c r="Z163" s="37"/>
      <c r="AA163" s="37"/>
      <c r="AB163" s="37"/>
      <c r="AC163" s="37"/>
      <c r="AD163" s="37"/>
      <c r="AE163" s="37"/>
      <c r="AF163" s="39"/>
    </row>
    <row r="164" spans="2:32" s="35" customFormat="1" x14ac:dyDescent="0.25">
      <c r="B164" s="37"/>
      <c r="C164" s="37"/>
      <c r="D164" s="37"/>
      <c r="E164" s="37"/>
      <c r="F164" s="37"/>
      <c r="G164" s="37"/>
      <c r="H164" s="37"/>
      <c r="I164" s="37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90"/>
      <c r="Y164" s="37"/>
      <c r="Z164" s="37"/>
      <c r="AA164" s="37"/>
      <c r="AB164" s="37"/>
      <c r="AC164" s="37"/>
      <c r="AD164" s="37"/>
      <c r="AE164" s="37"/>
      <c r="AF164" s="39"/>
    </row>
    <row r="165" spans="2:32" s="35" customFormat="1" x14ac:dyDescent="0.25">
      <c r="B165" s="37"/>
      <c r="C165" s="37"/>
      <c r="D165" s="37"/>
      <c r="E165" s="37"/>
      <c r="F165" s="37"/>
      <c r="G165" s="37"/>
      <c r="H165" s="37"/>
      <c r="I165" s="37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90"/>
      <c r="Y165" s="37"/>
      <c r="Z165" s="37"/>
      <c r="AA165" s="37"/>
      <c r="AB165" s="37"/>
      <c r="AC165" s="37"/>
      <c r="AD165" s="37"/>
      <c r="AE165" s="37"/>
      <c r="AF165" s="39"/>
    </row>
    <row r="166" spans="2:32" s="35" customFormat="1" x14ac:dyDescent="0.25">
      <c r="B166" s="37"/>
      <c r="C166" s="37"/>
      <c r="D166" s="37"/>
      <c r="E166" s="37"/>
      <c r="F166" s="37"/>
      <c r="G166" s="37"/>
      <c r="H166" s="37"/>
      <c r="I166" s="37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90"/>
      <c r="Y166" s="37"/>
      <c r="Z166" s="37"/>
      <c r="AA166" s="37"/>
      <c r="AB166" s="37"/>
      <c r="AC166" s="37"/>
      <c r="AD166" s="37"/>
      <c r="AE166" s="37"/>
      <c r="AF166" s="39"/>
    </row>
    <row r="167" spans="2:32" s="35" customFormat="1" x14ac:dyDescent="0.25">
      <c r="B167" s="37"/>
      <c r="C167" s="37"/>
      <c r="D167" s="37"/>
      <c r="E167" s="37"/>
      <c r="F167" s="37"/>
      <c r="G167" s="37"/>
      <c r="H167" s="37"/>
      <c r="I167" s="37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90"/>
      <c r="Y167" s="37"/>
      <c r="Z167" s="37"/>
      <c r="AA167" s="37"/>
      <c r="AB167" s="37"/>
      <c r="AC167" s="37"/>
      <c r="AD167" s="37"/>
      <c r="AE167" s="37"/>
      <c r="AF167" s="39"/>
    </row>
    <row r="168" spans="2:32" s="35" customFormat="1" x14ac:dyDescent="0.25">
      <c r="B168" s="37"/>
      <c r="C168" s="37"/>
      <c r="D168" s="37"/>
      <c r="E168" s="37"/>
      <c r="F168" s="37"/>
      <c r="G168" s="37"/>
      <c r="H168" s="37"/>
      <c r="I168" s="37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90"/>
      <c r="Y168" s="37"/>
      <c r="Z168" s="37"/>
      <c r="AA168" s="37"/>
      <c r="AB168" s="37"/>
      <c r="AC168" s="37"/>
      <c r="AD168" s="37"/>
      <c r="AE168" s="37"/>
      <c r="AF168" s="39"/>
    </row>
    <row r="169" spans="2:32" s="35" customFormat="1" x14ac:dyDescent="0.25">
      <c r="B169" s="37"/>
      <c r="C169" s="37"/>
      <c r="D169" s="37"/>
      <c r="E169" s="37"/>
      <c r="F169" s="37"/>
      <c r="G169" s="37"/>
      <c r="H169" s="37"/>
      <c r="I169" s="37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90"/>
      <c r="Y169" s="37"/>
      <c r="Z169" s="37"/>
      <c r="AA169" s="37"/>
      <c r="AB169" s="37"/>
      <c r="AC169" s="37"/>
      <c r="AD169" s="37"/>
      <c r="AE169" s="37"/>
      <c r="AF169" s="39"/>
    </row>
    <row r="170" spans="2:32" s="35" customFormat="1" x14ac:dyDescent="0.25">
      <c r="B170" s="37"/>
      <c r="C170" s="37"/>
      <c r="D170" s="37"/>
      <c r="E170" s="37"/>
      <c r="F170" s="37"/>
      <c r="G170" s="37"/>
      <c r="H170" s="37"/>
      <c r="I170" s="37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90"/>
      <c r="Y170" s="37"/>
      <c r="Z170" s="37"/>
      <c r="AA170" s="37"/>
      <c r="AB170" s="37"/>
      <c r="AC170" s="37"/>
      <c r="AD170" s="37"/>
      <c r="AE170" s="37"/>
      <c r="AF170" s="39"/>
    </row>
    <row r="171" spans="2:32" s="35" customFormat="1" x14ac:dyDescent="0.25">
      <c r="B171" s="37"/>
      <c r="C171" s="37"/>
      <c r="D171" s="37"/>
      <c r="E171" s="37"/>
      <c r="F171" s="37"/>
      <c r="G171" s="37"/>
      <c r="H171" s="37"/>
      <c r="I171" s="37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90"/>
      <c r="Y171" s="37"/>
      <c r="Z171" s="37"/>
      <c r="AA171" s="37"/>
      <c r="AB171" s="37"/>
      <c r="AC171" s="37"/>
      <c r="AD171" s="37"/>
      <c r="AE171" s="37"/>
      <c r="AF171" s="39"/>
    </row>
    <row r="172" spans="2:32" s="35" customFormat="1" x14ac:dyDescent="0.25">
      <c r="B172" s="37"/>
      <c r="C172" s="37"/>
      <c r="D172" s="37"/>
      <c r="E172" s="37"/>
      <c r="F172" s="37"/>
      <c r="G172" s="37"/>
      <c r="H172" s="37"/>
      <c r="I172" s="37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90"/>
      <c r="Y172" s="37"/>
      <c r="Z172" s="37"/>
      <c r="AA172" s="37"/>
      <c r="AB172" s="37"/>
      <c r="AC172" s="37"/>
      <c r="AD172" s="37"/>
      <c r="AE172" s="37"/>
      <c r="AF172" s="39"/>
    </row>
    <row r="173" spans="2:32" s="35" customFormat="1" x14ac:dyDescent="0.25">
      <c r="B173" s="37"/>
      <c r="C173" s="37"/>
      <c r="D173" s="37"/>
      <c r="E173" s="37"/>
      <c r="F173" s="37"/>
      <c r="G173" s="37"/>
      <c r="H173" s="37"/>
      <c r="I173" s="37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90"/>
      <c r="Y173" s="37"/>
      <c r="Z173" s="37"/>
      <c r="AA173" s="37"/>
      <c r="AB173" s="37"/>
      <c r="AC173" s="37"/>
      <c r="AD173" s="37"/>
      <c r="AE173" s="37"/>
      <c r="AF173" s="39"/>
    </row>
    <row r="174" spans="2:32" s="35" customFormat="1" x14ac:dyDescent="0.25">
      <c r="B174" s="37"/>
      <c r="C174" s="37"/>
      <c r="D174" s="37"/>
      <c r="E174" s="37"/>
      <c r="F174" s="37"/>
      <c r="G174" s="37"/>
      <c r="H174" s="37"/>
      <c r="I174" s="37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90"/>
      <c r="Y174" s="37"/>
      <c r="Z174" s="37"/>
      <c r="AA174" s="37"/>
      <c r="AB174" s="37"/>
      <c r="AC174" s="37"/>
      <c r="AD174" s="37"/>
      <c r="AE174" s="37"/>
      <c r="AF174" s="39"/>
    </row>
    <row r="175" spans="2:32" s="35" customFormat="1" x14ac:dyDescent="0.25">
      <c r="B175" s="37"/>
      <c r="C175" s="37"/>
      <c r="D175" s="37"/>
      <c r="E175" s="37"/>
      <c r="F175" s="37"/>
      <c r="G175" s="37"/>
      <c r="H175" s="37"/>
      <c r="I175" s="37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90"/>
      <c r="Y175" s="37"/>
      <c r="Z175" s="37"/>
      <c r="AA175" s="37"/>
      <c r="AB175" s="37"/>
      <c r="AC175" s="37"/>
      <c r="AD175" s="37"/>
      <c r="AE175" s="37"/>
      <c r="AF175" s="39"/>
    </row>
    <row r="176" spans="2:32" s="35" customFormat="1" x14ac:dyDescent="0.25">
      <c r="B176" s="37"/>
      <c r="C176" s="37"/>
      <c r="D176" s="37"/>
      <c r="E176" s="37"/>
      <c r="F176" s="37"/>
      <c r="G176" s="37"/>
      <c r="H176" s="37"/>
      <c r="I176" s="37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90"/>
      <c r="Y176" s="37"/>
      <c r="Z176" s="37"/>
      <c r="AA176" s="37"/>
      <c r="AB176" s="37"/>
      <c r="AC176" s="37"/>
      <c r="AD176" s="37"/>
      <c r="AE176" s="37"/>
      <c r="AF176" s="39"/>
    </row>
    <row r="177" spans="2:32" s="35" customFormat="1" x14ac:dyDescent="0.25">
      <c r="B177" s="37"/>
      <c r="C177" s="37"/>
      <c r="D177" s="37"/>
      <c r="E177" s="37"/>
      <c r="F177" s="37"/>
      <c r="G177" s="37"/>
      <c r="H177" s="37"/>
      <c r="I177" s="37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90"/>
      <c r="Y177" s="37"/>
      <c r="Z177" s="37"/>
      <c r="AA177" s="37"/>
      <c r="AB177" s="37"/>
      <c r="AC177" s="37"/>
      <c r="AD177" s="37"/>
      <c r="AE177" s="37"/>
      <c r="AF177" s="39"/>
    </row>
    <row r="178" spans="2:32" s="35" customFormat="1" x14ac:dyDescent="0.25">
      <c r="B178" s="37"/>
      <c r="C178" s="37"/>
      <c r="D178" s="37"/>
      <c r="E178" s="37"/>
      <c r="F178" s="37"/>
      <c r="G178" s="37"/>
      <c r="H178" s="37"/>
      <c r="I178" s="37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90"/>
      <c r="Y178" s="37"/>
      <c r="Z178" s="37"/>
      <c r="AA178" s="37"/>
      <c r="AB178" s="37"/>
      <c r="AC178" s="37"/>
      <c r="AD178" s="37"/>
      <c r="AE178" s="37"/>
      <c r="AF178" s="39"/>
    </row>
    <row r="179" spans="2:32" s="35" customFormat="1" x14ac:dyDescent="0.25">
      <c r="B179" s="37"/>
      <c r="C179" s="37"/>
      <c r="D179" s="37"/>
      <c r="E179" s="37"/>
      <c r="F179" s="37"/>
      <c r="G179" s="37"/>
      <c r="H179" s="37"/>
      <c r="I179" s="37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90"/>
      <c r="Y179" s="37"/>
      <c r="Z179" s="37"/>
      <c r="AA179" s="37"/>
      <c r="AB179" s="37"/>
      <c r="AC179" s="37"/>
      <c r="AD179" s="37"/>
      <c r="AE179" s="37"/>
      <c r="AF179" s="39"/>
    </row>
    <row r="180" spans="2:32" s="35" customFormat="1" x14ac:dyDescent="0.25">
      <c r="B180" s="37"/>
      <c r="C180" s="37"/>
      <c r="D180" s="37"/>
      <c r="E180" s="37"/>
      <c r="F180" s="37"/>
      <c r="G180" s="37"/>
      <c r="H180" s="37"/>
      <c r="I180" s="37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90"/>
      <c r="Y180" s="37"/>
      <c r="Z180" s="37"/>
      <c r="AA180" s="37"/>
      <c r="AB180" s="37"/>
      <c r="AC180" s="37"/>
      <c r="AD180" s="37"/>
      <c r="AE180" s="37"/>
      <c r="AF180" s="39"/>
    </row>
    <row r="181" spans="2:32" s="35" customFormat="1" x14ac:dyDescent="0.25">
      <c r="B181" s="37"/>
      <c r="C181" s="37"/>
      <c r="D181" s="37"/>
      <c r="E181" s="37"/>
      <c r="F181" s="37"/>
      <c r="G181" s="37"/>
      <c r="H181" s="37"/>
      <c r="I181" s="37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90"/>
      <c r="Y181" s="37"/>
      <c r="Z181" s="37"/>
      <c r="AA181" s="37"/>
      <c r="AB181" s="37"/>
      <c r="AC181" s="37"/>
      <c r="AD181" s="37"/>
      <c r="AE181" s="37"/>
      <c r="AF181" s="39"/>
    </row>
    <row r="182" spans="2:32" s="35" customFormat="1" x14ac:dyDescent="0.25">
      <c r="B182" s="37"/>
      <c r="C182" s="37"/>
      <c r="D182" s="37"/>
      <c r="E182" s="37"/>
      <c r="F182" s="37"/>
      <c r="G182" s="37"/>
      <c r="H182" s="37"/>
      <c r="I182" s="37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90"/>
      <c r="Y182" s="37"/>
      <c r="Z182" s="37"/>
      <c r="AA182" s="37"/>
      <c r="AB182" s="37"/>
      <c r="AC182" s="37"/>
      <c r="AD182" s="37"/>
      <c r="AE182" s="37"/>
      <c r="AF182" s="39"/>
    </row>
    <row r="183" spans="2:32" s="35" customFormat="1" x14ac:dyDescent="0.25">
      <c r="B183" s="37"/>
      <c r="C183" s="37"/>
      <c r="D183" s="37"/>
      <c r="E183" s="37"/>
      <c r="F183" s="37"/>
      <c r="G183" s="37"/>
      <c r="H183" s="37"/>
      <c r="I183" s="37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90"/>
      <c r="Y183" s="37"/>
      <c r="Z183" s="37"/>
      <c r="AA183" s="37"/>
      <c r="AB183" s="37"/>
      <c r="AC183" s="37"/>
      <c r="AD183" s="37"/>
      <c r="AE183" s="37"/>
      <c r="AF183" s="39"/>
    </row>
    <row r="184" spans="2:32" s="35" customFormat="1" x14ac:dyDescent="0.25">
      <c r="B184" s="37"/>
      <c r="C184" s="37"/>
      <c r="D184" s="37"/>
      <c r="E184" s="37"/>
      <c r="F184" s="37"/>
      <c r="G184" s="37"/>
      <c r="H184" s="37"/>
      <c r="I184" s="37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90"/>
      <c r="Y184" s="37"/>
      <c r="Z184" s="37"/>
      <c r="AA184" s="37"/>
      <c r="AB184" s="37"/>
      <c r="AC184" s="37"/>
      <c r="AD184" s="37"/>
      <c r="AE184" s="37"/>
      <c r="AF184" s="39"/>
    </row>
    <row r="185" spans="2:32" s="35" customFormat="1" x14ac:dyDescent="0.25">
      <c r="B185" s="37"/>
      <c r="C185" s="37"/>
      <c r="D185" s="37"/>
      <c r="E185" s="37"/>
      <c r="F185" s="37"/>
      <c r="G185" s="37"/>
      <c r="H185" s="37"/>
      <c r="I185" s="37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90"/>
      <c r="Y185" s="37"/>
      <c r="Z185" s="37"/>
      <c r="AA185" s="37"/>
      <c r="AB185" s="37"/>
      <c r="AC185" s="37"/>
      <c r="AD185" s="37"/>
      <c r="AE185" s="37"/>
      <c r="AF185" s="39"/>
    </row>
    <row r="186" spans="2:32" s="35" customFormat="1" x14ac:dyDescent="0.25">
      <c r="B186" s="37"/>
      <c r="C186" s="37"/>
      <c r="D186" s="37"/>
      <c r="E186" s="37"/>
      <c r="F186" s="37"/>
      <c r="G186" s="37"/>
      <c r="H186" s="37"/>
      <c r="I186" s="37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90"/>
      <c r="Y186" s="37"/>
      <c r="Z186" s="37"/>
      <c r="AA186" s="37"/>
      <c r="AB186" s="37"/>
      <c r="AC186" s="37"/>
      <c r="AD186" s="37"/>
      <c r="AE186" s="37"/>
      <c r="AF186" s="39"/>
    </row>
    <row r="187" spans="2:32" s="35" customFormat="1" x14ac:dyDescent="0.25">
      <c r="B187" s="37"/>
      <c r="C187" s="37"/>
      <c r="D187" s="37"/>
      <c r="E187" s="37"/>
      <c r="F187" s="37"/>
      <c r="G187" s="37"/>
      <c r="H187" s="37"/>
      <c r="I187" s="37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90"/>
      <c r="Y187" s="37"/>
      <c r="Z187" s="37"/>
      <c r="AA187" s="37"/>
      <c r="AB187" s="37"/>
      <c r="AC187" s="37"/>
      <c r="AD187" s="37"/>
      <c r="AE187" s="37"/>
      <c r="AF187" s="39"/>
    </row>
    <row r="188" spans="2:32" s="35" customFormat="1" x14ac:dyDescent="0.25">
      <c r="B188" s="37"/>
      <c r="C188" s="37"/>
      <c r="D188" s="37"/>
      <c r="E188" s="37"/>
      <c r="F188" s="37"/>
      <c r="G188" s="37"/>
      <c r="H188" s="37"/>
      <c r="I188" s="37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90"/>
      <c r="Y188" s="37"/>
      <c r="Z188" s="37"/>
      <c r="AA188" s="37"/>
      <c r="AB188" s="37"/>
      <c r="AC188" s="37"/>
      <c r="AD188" s="37"/>
      <c r="AE188" s="37"/>
      <c r="AF188" s="39"/>
    </row>
    <row r="189" spans="2:32" s="35" customFormat="1" x14ac:dyDescent="0.25">
      <c r="B189" s="37"/>
      <c r="C189" s="37"/>
      <c r="D189" s="37"/>
      <c r="E189" s="37"/>
      <c r="F189" s="37"/>
      <c r="G189" s="37"/>
      <c r="H189" s="145" t="s">
        <v>165</v>
      </c>
      <c r="I189" s="40" t="s">
        <v>163</v>
      </c>
      <c r="J189" s="40" t="s">
        <v>162</v>
      </c>
      <c r="K189" s="40" t="s">
        <v>4</v>
      </c>
      <c r="L189" s="40" t="s">
        <v>5</v>
      </c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91"/>
      <c r="X189" s="40"/>
      <c r="Z189" s="40"/>
      <c r="AA189" s="40"/>
      <c r="AB189" s="40"/>
      <c r="AC189" s="40"/>
      <c r="AD189" s="37"/>
      <c r="AE189" s="39"/>
    </row>
    <row r="190" spans="2:32" s="35" customFormat="1" x14ac:dyDescent="0.25">
      <c r="B190" s="37"/>
      <c r="C190" s="37"/>
      <c r="D190" s="37"/>
      <c r="E190" s="37"/>
      <c r="F190" s="37"/>
      <c r="G190" s="37"/>
      <c r="H190" s="92" t="s">
        <v>163</v>
      </c>
      <c r="I190" s="41" t="s">
        <v>40</v>
      </c>
      <c r="J190" s="92" t="s">
        <v>37</v>
      </c>
      <c r="K190" s="41" t="s">
        <v>113</v>
      </c>
      <c r="L190" s="41" t="s">
        <v>107</v>
      </c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92"/>
      <c r="X190" s="41"/>
      <c r="Z190" s="41"/>
      <c r="AA190" s="41"/>
      <c r="AB190" s="42" t="s">
        <v>32</v>
      </c>
      <c r="AC190" s="42" t="s">
        <v>34</v>
      </c>
      <c r="AD190" s="37"/>
      <c r="AE190" s="39"/>
    </row>
    <row r="191" spans="2:32" s="35" customFormat="1" x14ac:dyDescent="0.25">
      <c r="B191" s="37"/>
      <c r="C191" s="37"/>
      <c r="D191" s="37"/>
      <c r="E191" s="37"/>
      <c r="F191" s="37"/>
      <c r="G191" s="37"/>
      <c r="H191" s="92" t="s">
        <v>162</v>
      </c>
      <c r="I191" s="41" t="s">
        <v>39</v>
      </c>
      <c r="J191" s="92" t="s">
        <v>160</v>
      </c>
      <c r="K191" s="41" t="s">
        <v>6</v>
      </c>
      <c r="L191" s="41" t="s">
        <v>11</v>
      </c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92"/>
      <c r="X191" s="41"/>
      <c r="Z191" s="41"/>
      <c r="AA191" s="41"/>
      <c r="AB191" s="42" t="s">
        <v>33</v>
      </c>
      <c r="AC191" s="42" t="s">
        <v>1</v>
      </c>
      <c r="AD191" s="37"/>
      <c r="AE191" s="39"/>
    </row>
    <row r="192" spans="2:32" s="35" customFormat="1" x14ac:dyDescent="0.25">
      <c r="B192" s="37"/>
      <c r="C192" s="37"/>
      <c r="D192" s="37"/>
      <c r="E192" s="37"/>
      <c r="F192" s="37"/>
      <c r="G192" s="37"/>
      <c r="H192" s="92"/>
      <c r="I192" s="41" t="s">
        <v>38</v>
      </c>
      <c r="J192" s="41"/>
      <c r="K192" s="41" t="s">
        <v>7</v>
      </c>
      <c r="L192" s="41" t="s">
        <v>12</v>
      </c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92"/>
      <c r="X192" s="41"/>
      <c r="Z192" s="41"/>
      <c r="AA192" s="41"/>
      <c r="AB192" s="42"/>
      <c r="AC192" s="42"/>
      <c r="AD192" s="37"/>
      <c r="AE192" s="39"/>
    </row>
    <row r="193" spans="2:32" s="35" customFormat="1" x14ac:dyDescent="0.25">
      <c r="B193" s="37"/>
      <c r="C193" s="37"/>
      <c r="D193" s="37"/>
      <c r="E193" s="37"/>
      <c r="F193" s="37"/>
      <c r="G193" s="37"/>
      <c r="H193" s="92"/>
      <c r="I193" s="92" t="s">
        <v>37</v>
      </c>
      <c r="J193" s="41"/>
      <c r="K193" s="41" t="s">
        <v>8</v>
      </c>
      <c r="L193" s="41" t="s">
        <v>13</v>
      </c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92"/>
      <c r="X193" s="41"/>
      <c r="Z193" s="41"/>
      <c r="AA193" s="41"/>
      <c r="AB193" s="42"/>
      <c r="AC193" s="42"/>
      <c r="AD193" s="37"/>
      <c r="AE193" s="39"/>
    </row>
    <row r="194" spans="2:32" s="35" customFormat="1" x14ac:dyDescent="0.25">
      <c r="B194" s="37"/>
      <c r="C194" s="37"/>
      <c r="D194" s="37"/>
      <c r="E194" s="37"/>
      <c r="F194" s="37"/>
      <c r="G194" s="37"/>
      <c r="H194" s="92"/>
      <c r="I194" s="41"/>
      <c r="J194" s="41"/>
      <c r="K194" s="41" t="s">
        <v>9</v>
      </c>
      <c r="L194" s="41" t="s">
        <v>14</v>
      </c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92"/>
      <c r="X194" s="41"/>
      <c r="Z194" s="41"/>
      <c r="AA194" s="41"/>
      <c r="AB194" s="42"/>
      <c r="AC194" s="42"/>
      <c r="AD194" s="37"/>
      <c r="AE194" s="39"/>
    </row>
    <row r="195" spans="2:32" s="35" customFormat="1" x14ac:dyDescent="0.25">
      <c r="B195" s="37"/>
      <c r="C195" s="37"/>
      <c r="D195" s="37"/>
      <c r="E195" s="37"/>
      <c r="F195" s="37"/>
      <c r="G195" s="37"/>
      <c r="H195" s="37"/>
      <c r="I195" s="37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90"/>
      <c r="Y195" s="37"/>
      <c r="Z195" s="37"/>
      <c r="AA195" s="37"/>
      <c r="AB195" s="37"/>
      <c r="AC195" s="37"/>
      <c r="AD195" s="37"/>
      <c r="AE195" s="37"/>
      <c r="AF195" s="39"/>
    </row>
    <row r="196" spans="2:32" s="35" customFormat="1" x14ac:dyDescent="0.25">
      <c r="B196" s="37"/>
      <c r="C196" s="37"/>
      <c r="D196" s="37"/>
      <c r="E196" s="37"/>
      <c r="F196" s="37"/>
      <c r="G196" s="37"/>
      <c r="H196" s="37"/>
      <c r="I196" s="37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90"/>
      <c r="Y196" s="37"/>
      <c r="Z196" s="37"/>
      <c r="AA196" s="37"/>
      <c r="AB196" s="37"/>
      <c r="AC196" s="37"/>
      <c r="AD196" s="37"/>
      <c r="AE196" s="37"/>
      <c r="AF196" s="39"/>
    </row>
    <row r="197" spans="2:32" s="35" customFormat="1" x14ac:dyDescent="0.25">
      <c r="B197" s="37"/>
      <c r="C197" s="37"/>
      <c r="D197" s="37"/>
      <c r="E197" s="37"/>
      <c r="F197" s="37"/>
      <c r="G197" s="37"/>
      <c r="H197" s="37"/>
      <c r="I197" s="37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90"/>
      <c r="Y197" s="37"/>
      <c r="Z197" s="37"/>
      <c r="AA197" s="37"/>
      <c r="AB197" s="37"/>
      <c r="AC197" s="37"/>
      <c r="AD197" s="37"/>
      <c r="AE197" s="37"/>
      <c r="AF197" s="39"/>
    </row>
    <row r="198" spans="2:32" s="35" customFormat="1" x14ac:dyDescent="0.25">
      <c r="B198" s="37"/>
      <c r="C198" s="37"/>
      <c r="D198" s="37"/>
      <c r="E198" s="37"/>
      <c r="F198" s="37"/>
      <c r="G198" s="37"/>
      <c r="H198" s="37"/>
      <c r="I198" s="37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90"/>
      <c r="Y198" s="37"/>
      <c r="Z198" s="37"/>
      <c r="AA198" s="37"/>
      <c r="AB198" s="37"/>
      <c r="AC198" s="37"/>
      <c r="AD198" s="37"/>
      <c r="AE198" s="37"/>
      <c r="AF198" s="39"/>
    </row>
    <row r="199" spans="2:32" s="35" customFormat="1" x14ac:dyDescent="0.25">
      <c r="B199" s="37"/>
      <c r="C199" s="37"/>
      <c r="D199" s="37"/>
      <c r="E199" s="37"/>
      <c r="F199" s="37"/>
      <c r="G199" s="37"/>
      <c r="H199" s="37"/>
      <c r="I199" s="37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90"/>
      <c r="Y199" s="37"/>
      <c r="Z199" s="37"/>
      <c r="AA199" s="37"/>
      <c r="AB199" s="37"/>
      <c r="AC199" s="37"/>
      <c r="AD199" s="37"/>
      <c r="AE199" s="37"/>
      <c r="AF199" s="39"/>
    </row>
    <row r="200" spans="2:32" s="35" customFormat="1" x14ac:dyDescent="0.25">
      <c r="B200" s="37"/>
      <c r="C200" s="37"/>
      <c r="D200" s="37"/>
      <c r="E200" s="37"/>
      <c r="F200" s="37"/>
      <c r="G200" s="37"/>
      <c r="H200" s="37"/>
      <c r="I200" s="37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90"/>
      <c r="Y200" s="37"/>
      <c r="Z200" s="37"/>
      <c r="AA200" s="37"/>
      <c r="AB200" s="37"/>
      <c r="AC200" s="37"/>
      <c r="AD200" s="37"/>
      <c r="AE200" s="37"/>
      <c r="AF200" s="39"/>
    </row>
    <row r="201" spans="2:32" s="35" customFormat="1" x14ac:dyDescent="0.25">
      <c r="B201" s="37"/>
      <c r="C201" s="37"/>
      <c r="D201" s="37"/>
      <c r="E201" s="37"/>
      <c r="F201" s="37"/>
      <c r="G201" s="37"/>
      <c r="H201" s="37"/>
      <c r="I201" s="37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90"/>
      <c r="Y201" s="37"/>
      <c r="Z201" s="37"/>
      <c r="AA201" s="37"/>
      <c r="AB201" s="37"/>
      <c r="AC201" s="37"/>
      <c r="AD201" s="37"/>
      <c r="AE201" s="37"/>
      <c r="AF201" s="39"/>
    </row>
    <row r="202" spans="2:32" s="35" customFormat="1" x14ac:dyDescent="0.25">
      <c r="B202" s="37"/>
      <c r="C202" s="37"/>
      <c r="D202" s="37"/>
      <c r="E202" s="37"/>
      <c r="F202" s="37"/>
      <c r="G202" s="37"/>
      <c r="H202" s="37"/>
      <c r="I202" s="37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90"/>
      <c r="Y202" s="37"/>
      <c r="Z202" s="37"/>
      <c r="AA202" s="37"/>
      <c r="AB202" s="37"/>
      <c r="AC202" s="37"/>
      <c r="AD202" s="37"/>
      <c r="AE202" s="37"/>
      <c r="AF202" s="39"/>
    </row>
    <row r="203" spans="2:32" s="35" customFormat="1" x14ac:dyDescent="0.25">
      <c r="B203" s="37"/>
      <c r="C203" s="37"/>
      <c r="D203" s="37"/>
      <c r="E203" s="37"/>
      <c r="F203" s="37"/>
      <c r="G203" s="37"/>
      <c r="H203" s="37"/>
      <c r="I203" s="37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90"/>
      <c r="Y203" s="37"/>
      <c r="Z203" s="37"/>
      <c r="AA203" s="37"/>
      <c r="AB203" s="37"/>
      <c r="AC203" s="37"/>
      <c r="AD203" s="37"/>
      <c r="AE203" s="37"/>
      <c r="AF203" s="39"/>
    </row>
    <row r="204" spans="2:32" x14ac:dyDescent="0.25">
      <c r="I204" s="37"/>
    </row>
  </sheetData>
  <sortState ref="B6:AO248">
    <sortCondition ref="AE3:AE72"/>
  </sortState>
  <mergeCells count="108">
    <mergeCell ref="AJ5:AJ6"/>
    <mergeCell ref="AK5:AK6"/>
    <mergeCell ref="AL5:AL6"/>
    <mergeCell ref="AM5:AM6"/>
    <mergeCell ref="AN5:AN6"/>
    <mergeCell ref="AO5:AO6"/>
    <mergeCell ref="AP5:AP6"/>
    <mergeCell ref="G5:G6"/>
    <mergeCell ref="CK4:CN4"/>
    <mergeCell ref="AG4:AJ4"/>
    <mergeCell ref="AK4:AN4"/>
    <mergeCell ref="AO4:AR4"/>
    <mergeCell ref="AS4:AV4"/>
    <mergeCell ref="AW4:AZ4"/>
    <mergeCell ref="BA4:BD4"/>
    <mergeCell ref="BE4:BH4"/>
    <mergeCell ref="BI4:BL4"/>
    <mergeCell ref="BM4:BP4"/>
    <mergeCell ref="BQ4:BT4"/>
    <mergeCell ref="BU4:BX4"/>
    <mergeCell ref="BY4:CB4"/>
    <mergeCell ref="CC4:CF4"/>
    <mergeCell ref="J5:J6"/>
    <mergeCell ref="X4:X6"/>
    <mergeCell ref="A5:A6"/>
    <mergeCell ref="CG4:CJ4"/>
    <mergeCell ref="AC4:AF4"/>
    <mergeCell ref="A1:AF1"/>
    <mergeCell ref="A4:G4"/>
    <mergeCell ref="H4:J4"/>
    <mergeCell ref="Y4:AB4"/>
    <mergeCell ref="A3:AF3"/>
    <mergeCell ref="W4:W6"/>
    <mergeCell ref="B5:B6"/>
    <mergeCell ref="C5:E5"/>
    <mergeCell ref="F5:F6"/>
    <mergeCell ref="H5:H6"/>
    <mergeCell ref="I5:I6"/>
    <mergeCell ref="Y5:Y6"/>
    <mergeCell ref="Z5:Z6"/>
    <mergeCell ref="AB5:AB6"/>
    <mergeCell ref="AA5:AA6"/>
    <mergeCell ref="N5:P5"/>
    <mergeCell ref="Q5:S5"/>
    <mergeCell ref="L6:M6"/>
    <mergeCell ref="O6:P6"/>
    <mergeCell ref="R6:S6"/>
    <mergeCell ref="U6:V6"/>
    <mergeCell ref="AC5:AC6"/>
    <mergeCell ref="AD5:AD6"/>
    <mergeCell ref="AE5:AE6"/>
    <mergeCell ref="AF5:AF6"/>
    <mergeCell ref="AG5:AG6"/>
    <mergeCell ref="AH5:AH6"/>
    <mergeCell ref="AI5:AI6"/>
    <mergeCell ref="K4:V4"/>
    <mergeCell ref="T5:V5"/>
    <mergeCell ref="K5:M5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K5:CK6"/>
    <mergeCell ref="CL5:CL6"/>
    <mergeCell ref="CM5:CM6"/>
    <mergeCell ref="CN5:CN6"/>
    <mergeCell ref="CF5:CF6"/>
    <mergeCell ref="CG5:CG6"/>
    <mergeCell ref="CH5:CH6"/>
    <mergeCell ref="CI5:CI6"/>
    <mergeCell ref="CJ5:CJ6"/>
  </mergeCells>
  <conditionalFormatting sqref="W7:W125">
    <cfRule type="cellIs" dxfId="238" priority="11" operator="between">
      <formula>0.000001</formula>
      <formula>2.54</formula>
    </cfRule>
    <cfRule type="cellIs" dxfId="237" priority="12" operator="between">
      <formula>2.545</formula>
      <formula>7.54</formula>
    </cfRule>
    <cfRule type="cellIs" dxfId="236" priority="13" operator="between">
      <formula>7.545</formula>
      <formula>13.54</formula>
    </cfRule>
    <cfRule type="cellIs" dxfId="235" priority="14" operator="between">
      <formula>13.545</formula>
      <formula>25</formula>
    </cfRule>
    <cfRule type="expression" dxfId="234" priority="2">
      <formula>$G7="Positivo"</formula>
    </cfRule>
  </conditionalFormatting>
  <conditionalFormatting sqref="X7:X125">
    <cfRule type="containsText" dxfId="233" priority="6" operator="containsText" text="Explorar">
      <formula>NOT(ISERROR(SEARCH("Explorar",X7)))</formula>
    </cfRule>
    <cfRule type="containsText" dxfId="232" priority="7" operator="containsText" text="especiais">
      <formula>NOT(ISERROR(SEARCH("especiais",X7)))</formula>
    </cfRule>
    <cfRule type="containsText" dxfId="231" priority="8" operator="containsText" text="intervalo">
      <formula>NOT(ISERROR(SEARCH("intervalo",X7)))</formula>
    </cfRule>
    <cfRule type="containsText" dxfId="230" priority="9" operator="containsText" text="imediata.">
      <formula>NOT(ISERROR(SEARCH("imediata.",X7)))</formula>
    </cfRule>
    <cfRule type="containsText" dxfId="229" priority="1" operator="containsText" text="Explorar a oportunidade se conveniente">
      <formula>NOT(ISERROR(SEARCH("Explorar a oportunidade se conveniente",X7)))</formula>
    </cfRule>
  </conditionalFormatting>
  <conditionalFormatting sqref="J7:J125">
    <cfRule type="expression" dxfId="228" priority="3" stopIfTrue="1">
      <formula>$G7="Positivo"</formula>
    </cfRule>
  </conditionalFormatting>
  <dataValidations count="9">
    <dataValidation type="list" allowBlank="1" showInputMessage="1" showErrorMessage="1" sqref="AH7:AH125 AL7:AL125 AP7:AP125 AT7:AT125 AX7:AX125 BB7:BB125 BF7:BF125 BJ7:BJ125 BN7:BN125 BR7:BR125 BV7:BV125 BZ7:BZ125 CD7:CD125 CH7:CH125 CL7:CL125 AD7:AD125">
      <formula1>$AB$190:$AB$191</formula1>
    </dataValidation>
    <dataValidation type="list" allowBlank="1" showInputMessage="1" showErrorMessage="1" sqref="AI7:AI125 AM7:AM125 AQ7:AQ125 AU7:AU125 AY7:AY125 BC7:BC125 BG7:BG125 BK7:BK125 BO7:BO125 BS7:BS125 BW7:BW125 CA7:CA125 CE7:CE125 CI7:CI125 CM7:CM125 AE7:AE125">
      <formula1>$AC$190:$AC$191</formula1>
    </dataValidation>
    <dataValidation allowBlank="1" showInputMessage="1" showErrorMessage="1" sqref="S7:S125 P7:P125 V7:V125"/>
    <dataValidation type="list" allowBlank="1" showInputMessage="1" showErrorMessage="1" sqref="Y9:Y125">
      <formula1>$I$190:$I$194</formula1>
    </dataValidation>
    <dataValidation type="list" showInputMessage="1" showErrorMessage="1" sqref="G7:G125">
      <formula1>TipoRisco</formula1>
    </dataValidation>
    <dataValidation type="list" allowBlank="1" showInputMessage="1" showErrorMessage="1" sqref="H7:H125">
      <formula1>$K$190:$K$194</formula1>
    </dataValidation>
    <dataValidation type="list" allowBlank="1" showInputMessage="1" showErrorMessage="1" sqref="I7:I125">
      <formula1>$L$190:$L$194</formula1>
    </dataValidation>
    <dataValidation type="list" allowBlank="1" showInputMessage="1" showErrorMessage="1" sqref="Y7:Y8">
      <formula1>INDIRECT($G7)</formula1>
    </dataValidation>
    <dataValidation allowBlank="1" showDropDown="1" showInputMessage="1" showErrorMessage="1" sqref="K186"/>
  </dataValidations>
  <pageMargins left="0.511811024" right="0.511811024" top="0.78740157499999996" bottom="0.78740157499999996" header="0.31496062000000002" footer="0.31496062000000002"/>
  <pageSetup paperSize="9" orientation="portrait" verticalDpi="120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252" operator="beginsWith" id="{A850A5A9-60BB-49AF-8B87-E1AB5DA4DAC7}">
            <xm:f>LEFT(J7,LEN("ALTO"))="ALTO"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253" operator="beginsWith" id="{6BE7EDDF-E41D-44E5-867E-7B084D16866D}">
            <xm:f>LEFT(J7,LEN("EXTREMO"))="EXTREMO"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J7:S15 J16:J125</xm:sqref>
        </x14:conditionalFormatting>
        <x14:conditionalFormatting xmlns:xm="http://schemas.microsoft.com/office/excel/2006/main">
          <x14:cfRule type="beginsWith" priority="248" operator="beginsWith" id="{35A18CA1-554E-420C-B94D-310C0DD203E1}">
            <xm:f>LEFT(J7,LEN("BAIXO"))="BAIXO"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249" operator="beginsWith" id="{05F53C45-7101-4A3A-9DD0-94F61E3B5FB1}">
            <xm:f>LEFT(J7,LEN("MÉDIO"))="MÉDIO"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250" operator="beginsWith" id="{4115DA2E-A0CA-416A-908C-5413DC426960}">
            <xm:f>LEFT(J7,LEN("ALTO"))="ALTO"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251" operator="beginsWith" id="{284C49B5-07F3-43AE-A541-D7A04E00E81F}">
            <xm:f>LEFT(J7,LEN("EXTREMO"))="EXTREMO"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J7:S15 J16:J125</xm:sqref>
        </x14:conditionalFormatting>
        <x14:conditionalFormatting xmlns:xm="http://schemas.microsoft.com/office/excel/2006/main">
          <x14:cfRule type="beginsWith" priority="236" operator="beginsWith" id="{31EEF73D-EB8D-49EF-8586-CE2058E1BBC6}">
            <xm:f>LEFT(T7,LEN("BAIXO"))="BAIXO"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237" operator="beginsWith" id="{92682177-C5AB-4FEE-9BDB-F7A6AA206731}">
            <xm:f>LEFT(T7,LEN("MÉDIO"))="MÉDIO"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238" operator="beginsWith" id="{3E670D57-9C81-4C49-98D6-D3FAFA01E8AB}">
            <xm:f>LEFT(T7,LEN("ALTO"))="ALTO"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239" operator="beginsWith" id="{D2EE6F01-129E-4B4E-94C8-9B87AD6B2113}">
            <xm:f>LEFT(T7,LEN("EXTREMO"))="EXTREMO"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T7:V15</xm:sqref>
        </x14:conditionalFormatting>
        <x14:conditionalFormatting xmlns:xm="http://schemas.microsoft.com/office/excel/2006/main">
          <x14:cfRule type="beginsWith" priority="240" operator="beginsWith" id="{E0BD815E-CDCC-4BB3-8733-DEA76B353421}">
            <xm:f>LEFT(T7,LEN("ALTO"))="ALTO"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241" operator="beginsWith" id="{B70FE8E9-9BA9-4C45-BF51-65B6F9D72550}">
            <xm:f>LEFT(T7,LEN("EXTREMO"))="EXTREMO"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T7:V15</xm:sqref>
        </x14:conditionalFormatting>
        <x14:conditionalFormatting xmlns:xm="http://schemas.microsoft.com/office/excel/2006/main">
          <x14:cfRule type="beginsWith" priority="20" operator="beginsWith" id="{832D9E5D-B239-4309-AF38-FEF6F012AE9E}">
            <xm:f>LEFT(T121,LEN("BAIXO"))="BAIXO"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21" operator="beginsWith" id="{FE247E89-6834-4C71-A6CD-C4F93867275B}">
            <xm:f>LEFT(T121,LEN("MÉDIO"))="MÉDIO"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22" operator="beginsWith" id="{136B06C9-D632-409A-8629-DF7877E22B55}">
            <xm:f>LEFT(T121,LEN("ALTO"))="ALTO"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23" operator="beginsWith" id="{604C60DB-2C05-4B83-9145-7CF7C05D9D32}">
            <xm:f>LEFT(T121,LEN("EXTREMO"))="EXTREMO"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T121:V125</xm:sqref>
        </x14:conditionalFormatting>
        <x14:conditionalFormatting xmlns:xm="http://schemas.microsoft.com/office/excel/2006/main">
          <x14:cfRule type="beginsWith" priority="234" operator="beginsWith" id="{18328A68-4DCB-4AD6-9448-618C9C76E4B0}">
            <xm:f>LEFT(K16,LEN("ALTO"))="ALTO"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235" operator="beginsWith" id="{F7478742-2B74-4C05-8418-DB9BD273478D}">
            <xm:f>LEFT(K16,LEN("EXTREMO"))="EXTREMO"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K16:S22</xm:sqref>
        </x14:conditionalFormatting>
        <x14:conditionalFormatting xmlns:xm="http://schemas.microsoft.com/office/excel/2006/main">
          <x14:cfRule type="beginsWith" priority="230" operator="beginsWith" id="{BFFA9529-CEAF-4916-A12E-279022EB2EB8}">
            <xm:f>LEFT(K16,LEN("BAIXO"))="BAIXO"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231" operator="beginsWith" id="{7E343977-7CF1-43DE-9B13-8DD31EAFA39A}">
            <xm:f>LEFT(K16,LEN("MÉDIO"))="MÉDIO"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232" operator="beginsWith" id="{101AA630-D525-4447-9CB0-44FA67A0CE7E}">
            <xm:f>LEFT(K16,LEN("ALTO"))="ALTO"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233" operator="beginsWith" id="{AE8BBD29-E52A-40CA-B5D6-6CA684734F4A}">
            <xm:f>LEFT(K16,LEN("EXTREMO"))="EXTREMO"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K16:S22</xm:sqref>
        </x14:conditionalFormatting>
        <x14:conditionalFormatting xmlns:xm="http://schemas.microsoft.com/office/excel/2006/main">
          <x14:cfRule type="beginsWith" priority="224" operator="beginsWith" id="{4FD24188-D523-4902-A88E-AF1954AE8E68}">
            <xm:f>LEFT(T16,LEN("BAIXO"))="BAIXO"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225" operator="beginsWith" id="{D67E1673-9B40-4C85-828D-AC87FD216A9B}">
            <xm:f>LEFT(T16,LEN("MÉDIO"))="MÉDIO"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226" operator="beginsWith" id="{28C7CFE7-B4E5-430F-9434-1636343D27F8}">
            <xm:f>LEFT(T16,LEN("ALTO"))="ALTO"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227" operator="beginsWith" id="{E0271E41-D930-4861-A416-D317DD93DE59}">
            <xm:f>LEFT(T16,LEN("EXTREMO"))="EXTREMO"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T16:V22</xm:sqref>
        </x14:conditionalFormatting>
        <x14:conditionalFormatting xmlns:xm="http://schemas.microsoft.com/office/excel/2006/main">
          <x14:cfRule type="beginsWith" priority="228" operator="beginsWith" id="{DA9D9E3B-557E-4D46-A863-81809A403D27}">
            <xm:f>LEFT(T16,LEN("ALTO"))="ALTO"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229" operator="beginsWith" id="{E1E91B7B-0100-4D60-A6ED-49C74AC3E5D6}">
            <xm:f>LEFT(T16,LEN("EXTREMO"))="EXTREMO"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T16:V22</xm:sqref>
        </x14:conditionalFormatting>
        <x14:conditionalFormatting xmlns:xm="http://schemas.microsoft.com/office/excel/2006/main">
          <x14:cfRule type="beginsWith" priority="222" operator="beginsWith" id="{6D6592ED-5A26-4C54-BCDB-0ECC6D317D6E}">
            <xm:f>LEFT(K23,LEN("ALTO"))="ALTO"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223" operator="beginsWith" id="{B03730CD-41B5-4B8E-B966-120374B63697}">
            <xm:f>LEFT(K23,LEN("EXTREMO"))="EXTREMO"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K23:S29</xm:sqref>
        </x14:conditionalFormatting>
        <x14:conditionalFormatting xmlns:xm="http://schemas.microsoft.com/office/excel/2006/main">
          <x14:cfRule type="beginsWith" priority="218" operator="beginsWith" id="{0C5677D5-8E05-4ED7-A71F-5BB9B6286E7E}">
            <xm:f>LEFT(K23,LEN("BAIXO"))="BAIXO"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219" operator="beginsWith" id="{A2AD1589-3330-4E76-8773-95B8068083B2}">
            <xm:f>LEFT(K23,LEN("MÉDIO"))="MÉDIO"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220" operator="beginsWith" id="{9D4FEC8C-7AD2-4D9C-940F-E3FCD80A61A7}">
            <xm:f>LEFT(K23,LEN("ALTO"))="ALTO"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221" operator="beginsWith" id="{D42411C1-9AD9-4CA8-BCEF-D49DB74FCE61}">
            <xm:f>LEFT(K23,LEN("EXTREMO"))="EXTREMO"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K23:S29</xm:sqref>
        </x14:conditionalFormatting>
        <x14:conditionalFormatting xmlns:xm="http://schemas.microsoft.com/office/excel/2006/main">
          <x14:cfRule type="beginsWith" priority="212" operator="beginsWith" id="{865C6343-4C06-4823-80BA-7A2E1CA09E3C}">
            <xm:f>LEFT(T23,LEN("BAIXO"))="BAIXO"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213" operator="beginsWith" id="{9E1BA797-B5BF-44D7-BD0A-45BD21713616}">
            <xm:f>LEFT(T23,LEN("MÉDIO"))="MÉDIO"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214" operator="beginsWith" id="{7D9F43B3-0E4E-4586-A1E4-F8B8A297D124}">
            <xm:f>LEFT(T23,LEN("ALTO"))="ALTO"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215" operator="beginsWith" id="{6462631F-7F0D-4BEE-B1EC-1ADC01EF5919}">
            <xm:f>LEFT(T23,LEN("EXTREMO"))="EXTREMO"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T23:V29</xm:sqref>
        </x14:conditionalFormatting>
        <x14:conditionalFormatting xmlns:xm="http://schemas.microsoft.com/office/excel/2006/main">
          <x14:cfRule type="beginsWith" priority="216" operator="beginsWith" id="{B4E56DAE-A3A4-4F1A-821C-B75E96B400FB}">
            <xm:f>LEFT(T23,LEN("ALTO"))="ALTO"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217" operator="beginsWith" id="{7CF0B0AC-6F4F-4A54-9738-46FDDA361CA2}">
            <xm:f>LEFT(T23,LEN("EXTREMO"))="EXTREMO"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T23:V29</xm:sqref>
        </x14:conditionalFormatting>
        <x14:conditionalFormatting xmlns:xm="http://schemas.microsoft.com/office/excel/2006/main">
          <x14:cfRule type="beginsWith" priority="210" operator="beginsWith" id="{06F489DD-A211-44D4-8BF4-7114D97498EB}">
            <xm:f>LEFT(K30,LEN("ALTO"))="ALTO"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211" operator="beginsWith" id="{7F93FCF4-9306-40F6-8D20-B38C48FE3131}">
            <xm:f>LEFT(K30,LEN("EXTREMO"))="EXTREMO"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K30:S36</xm:sqref>
        </x14:conditionalFormatting>
        <x14:conditionalFormatting xmlns:xm="http://schemas.microsoft.com/office/excel/2006/main">
          <x14:cfRule type="beginsWith" priority="206" operator="beginsWith" id="{E48F435A-27E6-4C00-86A6-A66547DE6A3E}">
            <xm:f>LEFT(K30,LEN("BAIXO"))="BAIXO"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207" operator="beginsWith" id="{C873654C-38E6-40DD-80FB-EC39C09C3EAE}">
            <xm:f>LEFT(K30,LEN("MÉDIO"))="MÉDIO"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208" operator="beginsWith" id="{057350E9-F267-419A-95EE-98A1121977AD}">
            <xm:f>LEFT(K30,LEN("ALTO"))="ALTO"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209" operator="beginsWith" id="{7A9B9F02-6ACD-481D-AF2E-CC37AE56472B}">
            <xm:f>LEFT(K30,LEN("EXTREMO"))="EXTREMO"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K30:S36</xm:sqref>
        </x14:conditionalFormatting>
        <x14:conditionalFormatting xmlns:xm="http://schemas.microsoft.com/office/excel/2006/main">
          <x14:cfRule type="beginsWith" priority="200" operator="beginsWith" id="{A88DF4E4-DC91-4822-9C52-D53C958FCCDB}">
            <xm:f>LEFT(T30,LEN("BAIXO"))="BAIXO"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201" operator="beginsWith" id="{A64BAA25-877E-44D7-95C3-C20BFDAEF270}">
            <xm:f>LEFT(T30,LEN("MÉDIO"))="MÉDIO"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202" operator="beginsWith" id="{7BFBE36C-E6F6-4B2F-8BF8-879FE1FD2BE6}">
            <xm:f>LEFT(T30,LEN("ALTO"))="ALTO"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203" operator="beginsWith" id="{445FE715-233F-429D-9DA4-902E8072FB80}">
            <xm:f>LEFT(T30,LEN("EXTREMO"))="EXTREMO"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T30:V36</xm:sqref>
        </x14:conditionalFormatting>
        <x14:conditionalFormatting xmlns:xm="http://schemas.microsoft.com/office/excel/2006/main">
          <x14:cfRule type="beginsWith" priority="204" operator="beginsWith" id="{49F08AF5-896C-42CB-BD2E-20B187DED1C0}">
            <xm:f>LEFT(T30,LEN("ALTO"))="ALTO"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205" operator="beginsWith" id="{D1B16C3F-F6CD-4A6B-9A09-96233B69E374}">
            <xm:f>LEFT(T30,LEN("EXTREMO"))="EXTREMO"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T30:V36</xm:sqref>
        </x14:conditionalFormatting>
        <x14:conditionalFormatting xmlns:xm="http://schemas.microsoft.com/office/excel/2006/main">
          <x14:cfRule type="beginsWith" priority="198" operator="beginsWith" id="{56CB8841-9591-4384-B161-8B90F77F49DF}">
            <xm:f>LEFT(K37,LEN("ALTO"))="ALTO"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99" operator="beginsWith" id="{4FB8A605-1B92-4813-9C5F-A5A0DA4F1E6F}">
            <xm:f>LEFT(K37,LEN("EXTREMO"))="EXTREMO"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K37:S42</xm:sqref>
        </x14:conditionalFormatting>
        <x14:conditionalFormatting xmlns:xm="http://schemas.microsoft.com/office/excel/2006/main">
          <x14:cfRule type="beginsWith" priority="194" operator="beginsWith" id="{63D4BCF5-190D-40CE-83DC-7729F71E3ECE}">
            <xm:f>LEFT(K37,LEN("BAIXO"))="BAIXO"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195" operator="beginsWith" id="{D8F7414A-DAFD-49E2-998E-9A23CEDE1C43}">
            <xm:f>LEFT(K37,LEN("MÉDIO"))="MÉDIO"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196" operator="beginsWith" id="{7B3CB0AC-80F1-44F0-9E49-6C2D256A5A55}">
            <xm:f>LEFT(K37,LEN("ALTO"))="ALTO"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97" operator="beginsWith" id="{54178D66-1C4B-429E-9CF9-E6BE1C9FF6A7}">
            <xm:f>LEFT(K37,LEN("EXTREMO"))="EXTREMO"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K37:S42</xm:sqref>
        </x14:conditionalFormatting>
        <x14:conditionalFormatting xmlns:xm="http://schemas.microsoft.com/office/excel/2006/main">
          <x14:cfRule type="beginsWith" priority="188" operator="beginsWith" id="{6CA7E5E6-EE8A-4CAA-9BFB-59A0F7FF28F2}">
            <xm:f>LEFT(T37,LEN("BAIXO"))="BAIXO"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189" operator="beginsWith" id="{199439DA-EBF8-4149-BC1D-BC25777D3462}">
            <xm:f>LEFT(T37,LEN("MÉDIO"))="MÉDIO"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190" operator="beginsWith" id="{98179337-892D-41B0-B83B-8ADABBC09316}">
            <xm:f>LEFT(T37,LEN("ALTO"))="ALTO"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91" operator="beginsWith" id="{E594A987-1C4C-4E22-BC30-A96CF65F213F}">
            <xm:f>LEFT(T37,LEN("EXTREMO"))="EXTREMO"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T37:V42</xm:sqref>
        </x14:conditionalFormatting>
        <x14:conditionalFormatting xmlns:xm="http://schemas.microsoft.com/office/excel/2006/main">
          <x14:cfRule type="beginsWith" priority="192" operator="beginsWith" id="{4F1174AA-00B1-477A-A90C-93A865D85C51}">
            <xm:f>LEFT(T37,LEN("ALTO"))="ALTO"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93" operator="beginsWith" id="{502001DB-3DAF-4208-BB7C-0E0B29B17E3F}">
            <xm:f>LEFT(T37,LEN("EXTREMO"))="EXTREMO"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T37:V42</xm:sqref>
        </x14:conditionalFormatting>
        <x14:conditionalFormatting xmlns:xm="http://schemas.microsoft.com/office/excel/2006/main">
          <x14:cfRule type="beginsWith" priority="186" operator="beginsWith" id="{C51D6791-3BDE-4E00-98E3-EED1FDE920F4}">
            <xm:f>LEFT(K43,LEN("ALTO"))="ALTO"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87" operator="beginsWith" id="{67DD5EF5-B8F5-4D08-8271-5347D3B04562}">
            <xm:f>LEFT(K43,LEN("EXTREMO"))="EXTREMO"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K43:S48</xm:sqref>
        </x14:conditionalFormatting>
        <x14:conditionalFormatting xmlns:xm="http://schemas.microsoft.com/office/excel/2006/main">
          <x14:cfRule type="beginsWith" priority="182" operator="beginsWith" id="{9B702E75-DF96-4151-B4FE-BCF371E98292}">
            <xm:f>LEFT(K43,LEN("BAIXO"))="BAIXO"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183" operator="beginsWith" id="{0E5060ED-EA4B-4577-9F79-B7951EA8AA16}">
            <xm:f>LEFT(K43,LEN("MÉDIO"))="MÉDIO"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184" operator="beginsWith" id="{294BCF86-3614-453B-B0BB-5E24A6F8CC63}">
            <xm:f>LEFT(K43,LEN("ALTO"))="ALTO"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85" operator="beginsWith" id="{F0B0D3BC-5178-41F3-8789-E707E3DB5526}">
            <xm:f>LEFT(K43,LEN("EXTREMO"))="EXTREMO"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K43:S48</xm:sqref>
        </x14:conditionalFormatting>
        <x14:conditionalFormatting xmlns:xm="http://schemas.microsoft.com/office/excel/2006/main">
          <x14:cfRule type="beginsWith" priority="176" operator="beginsWith" id="{9672D6F5-4672-4A4E-A013-1326FFF0697D}">
            <xm:f>LEFT(T43,LEN("BAIXO"))="BAIXO"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177" operator="beginsWith" id="{7F58247B-EECE-43F2-BC6A-0AD17EA644DC}">
            <xm:f>LEFT(T43,LEN("MÉDIO"))="MÉDIO"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178" operator="beginsWith" id="{D8CA597C-661D-4A56-8DF9-97596F56455F}">
            <xm:f>LEFT(T43,LEN("ALTO"))="ALTO"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79" operator="beginsWith" id="{4C35677A-EEDB-4F34-80D7-6FD03AE46290}">
            <xm:f>LEFT(T43,LEN("EXTREMO"))="EXTREMO"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T43:V48</xm:sqref>
        </x14:conditionalFormatting>
        <x14:conditionalFormatting xmlns:xm="http://schemas.microsoft.com/office/excel/2006/main">
          <x14:cfRule type="beginsWith" priority="180" operator="beginsWith" id="{A457E203-8048-4758-928D-6048444C0EAA}">
            <xm:f>LEFT(T43,LEN("ALTO"))="ALTO"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81" operator="beginsWith" id="{4241A3E0-BA56-47B9-9C91-909310BCD1F7}">
            <xm:f>LEFT(T43,LEN("EXTREMO"))="EXTREMO"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T43:V48</xm:sqref>
        </x14:conditionalFormatting>
        <x14:conditionalFormatting xmlns:xm="http://schemas.microsoft.com/office/excel/2006/main">
          <x14:cfRule type="beginsWith" priority="174" operator="beginsWith" id="{AED80F87-70BC-4FFC-8695-AC0F8DDCF555}">
            <xm:f>LEFT(K49,LEN("ALTO"))="ALTO"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75" operator="beginsWith" id="{78987B72-9280-46B9-8E9D-D7FD0FB571F6}">
            <xm:f>LEFT(K49,LEN("EXTREMO"))="EXTREMO"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K49:S54</xm:sqref>
        </x14:conditionalFormatting>
        <x14:conditionalFormatting xmlns:xm="http://schemas.microsoft.com/office/excel/2006/main">
          <x14:cfRule type="beginsWith" priority="170" operator="beginsWith" id="{3277705D-CB5C-4245-BCF7-9377A8B06BEA}">
            <xm:f>LEFT(K49,LEN("BAIXO"))="BAIXO"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171" operator="beginsWith" id="{2F5473C8-26B3-435D-8BF6-B67C4C7AF5D6}">
            <xm:f>LEFT(K49,LEN("MÉDIO"))="MÉDIO"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172" operator="beginsWith" id="{0E7E43AA-7977-4ED1-A3A5-C37D929178E7}">
            <xm:f>LEFT(K49,LEN("ALTO"))="ALTO"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73" operator="beginsWith" id="{0CF171C7-D17B-4C8E-A856-A9E2454258B7}">
            <xm:f>LEFT(K49,LEN("EXTREMO"))="EXTREMO"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K49:S54</xm:sqref>
        </x14:conditionalFormatting>
        <x14:conditionalFormatting xmlns:xm="http://schemas.microsoft.com/office/excel/2006/main">
          <x14:cfRule type="beginsWith" priority="164" operator="beginsWith" id="{1C38E281-3B3F-4ADA-94F8-39F78440E53E}">
            <xm:f>LEFT(T49,LEN("BAIXO"))="BAIXO"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165" operator="beginsWith" id="{07D434A4-FB13-493E-9EFE-0254711ECBB8}">
            <xm:f>LEFT(T49,LEN("MÉDIO"))="MÉDIO"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166" operator="beginsWith" id="{E9AC886D-3F3E-4AB7-A8DA-71765B4458B1}">
            <xm:f>LEFT(T49,LEN("ALTO"))="ALTO"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67" operator="beginsWith" id="{15E3D1DD-1BC0-40CE-9051-BB60747936DE}">
            <xm:f>LEFT(T49,LEN("EXTREMO"))="EXTREMO"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T49:V54</xm:sqref>
        </x14:conditionalFormatting>
        <x14:conditionalFormatting xmlns:xm="http://schemas.microsoft.com/office/excel/2006/main">
          <x14:cfRule type="beginsWith" priority="168" operator="beginsWith" id="{3B431C21-6108-494F-98A4-63C1FC2AA4AF}">
            <xm:f>LEFT(T49,LEN("ALTO"))="ALTO"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69" operator="beginsWith" id="{B0B7A18B-243E-4529-8AA3-324E9C5E2532}">
            <xm:f>LEFT(T49,LEN("EXTREMO"))="EXTREMO"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T49:V54</xm:sqref>
        </x14:conditionalFormatting>
        <x14:conditionalFormatting xmlns:xm="http://schemas.microsoft.com/office/excel/2006/main">
          <x14:cfRule type="beginsWith" priority="162" operator="beginsWith" id="{BEAD66DF-6928-404E-BD06-729845C9E6B9}">
            <xm:f>LEFT(K55,LEN("ALTO"))="ALTO"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63" operator="beginsWith" id="{BF18E6FA-2A42-4077-AE4A-CA7A155B8E69}">
            <xm:f>LEFT(K55,LEN("EXTREMO"))="EXTREMO"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K55:S60</xm:sqref>
        </x14:conditionalFormatting>
        <x14:conditionalFormatting xmlns:xm="http://schemas.microsoft.com/office/excel/2006/main">
          <x14:cfRule type="beginsWith" priority="158" operator="beginsWith" id="{0E3143D5-34C4-4EFD-B417-C84727C664E6}">
            <xm:f>LEFT(K55,LEN("BAIXO"))="BAIXO"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159" operator="beginsWith" id="{6087C7C6-9941-42F5-854E-7CB4C996997C}">
            <xm:f>LEFT(K55,LEN("MÉDIO"))="MÉDIO"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160" operator="beginsWith" id="{ED7CC7C1-1F6D-4DBF-B60C-590EB371D9D1}">
            <xm:f>LEFT(K55,LEN("ALTO"))="ALTO"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61" operator="beginsWith" id="{55F21AC8-9D19-4DAE-ADCF-EBE7576298FC}">
            <xm:f>LEFT(K55,LEN("EXTREMO"))="EXTREMO"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K55:S60</xm:sqref>
        </x14:conditionalFormatting>
        <x14:conditionalFormatting xmlns:xm="http://schemas.microsoft.com/office/excel/2006/main">
          <x14:cfRule type="beginsWith" priority="152" operator="beginsWith" id="{991EB4ED-4B43-4BE3-9242-3B44A084B72A}">
            <xm:f>LEFT(T55,LEN("BAIXO"))="BAIXO"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153" operator="beginsWith" id="{F7B84386-4520-4BF3-A17B-287265A7628E}">
            <xm:f>LEFT(T55,LEN("MÉDIO"))="MÉDIO"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154" operator="beginsWith" id="{9A26914E-2ED1-4EEC-AC20-839B3642FCF6}">
            <xm:f>LEFT(T55,LEN("ALTO"))="ALTO"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55" operator="beginsWith" id="{BD67727F-FAE5-460E-94CB-D89ED2F9C0AD}">
            <xm:f>LEFT(T55,LEN("EXTREMO"))="EXTREMO"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T55:V60</xm:sqref>
        </x14:conditionalFormatting>
        <x14:conditionalFormatting xmlns:xm="http://schemas.microsoft.com/office/excel/2006/main">
          <x14:cfRule type="beginsWith" priority="156" operator="beginsWith" id="{25ABED64-4FF1-4A6F-AC66-C3694701D227}">
            <xm:f>LEFT(T55,LEN("ALTO"))="ALTO"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57" operator="beginsWith" id="{F13A4E0C-8E10-47A6-98EE-477CA0828B03}">
            <xm:f>LEFT(T55,LEN("EXTREMO"))="EXTREMO"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T55:V60</xm:sqref>
        </x14:conditionalFormatting>
        <x14:conditionalFormatting xmlns:xm="http://schemas.microsoft.com/office/excel/2006/main">
          <x14:cfRule type="beginsWith" priority="150" operator="beginsWith" id="{37CE5B73-8611-4492-BF10-BD23BB6B1E87}">
            <xm:f>LEFT(K61,LEN("ALTO"))="ALTO"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51" operator="beginsWith" id="{FF2AE9E7-E9E6-4AC6-9712-3F02981CBB5A}">
            <xm:f>LEFT(K61,LEN("EXTREMO"))="EXTREMO"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K61:S66</xm:sqref>
        </x14:conditionalFormatting>
        <x14:conditionalFormatting xmlns:xm="http://schemas.microsoft.com/office/excel/2006/main">
          <x14:cfRule type="beginsWith" priority="146" operator="beginsWith" id="{BA258B90-3313-4519-A422-9BD3A9F991B6}">
            <xm:f>LEFT(K61,LEN("BAIXO"))="BAIXO"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147" operator="beginsWith" id="{B90CC50B-C745-4E11-A25D-2E5897ECFFD6}">
            <xm:f>LEFT(K61,LEN("MÉDIO"))="MÉDIO"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148" operator="beginsWith" id="{7C921845-D438-4FAB-A7D6-FA70AD1AE0AA}">
            <xm:f>LEFT(K61,LEN("ALTO"))="ALTO"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49" operator="beginsWith" id="{3F921031-EEBF-4A8B-893D-39F923139B3C}">
            <xm:f>LEFT(K61,LEN("EXTREMO"))="EXTREMO"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K61:S66</xm:sqref>
        </x14:conditionalFormatting>
        <x14:conditionalFormatting xmlns:xm="http://schemas.microsoft.com/office/excel/2006/main">
          <x14:cfRule type="beginsWith" priority="140" operator="beginsWith" id="{E9EF134F-2FF4-4556-BC81-EFFE420F7270}">
            <xm:f>LEFT(T61,LEN("BAIXO"))="BAIXO"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141" operator="beginsWith" id="{945051A9-4718-4080-9106-26E83C2085ED}">
            <xm:f>LEFT(T61,LEN("MÉDIO"))="MÉDIO"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142" operator="beginsWith" id="{0A9CDFD8-1E24-4AAA-B437-3654D006BA97}">
            <xm:f>LEFT(T61,LEN("ALTO"))="ALTO"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43" operator="beginsWith" id="{3BDEC40F-2A9B-4D9D-95B2-43A8CA4CB9E9}">
            <xm:f>LEFT(T61,LEN("EXTREMO"))="EXTREMO"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T61:V66</xm:sqref>
        </x14:conditionalFormatting>
        <x14:conditionalFormatting xmlns:xm="http://schemas.microsoft.com/office/excel/2006/main">
          <x14:cfRule type="beginsWith" priority="144" operator="beginsWith" id="{61A8A0F2-713B-4D71-83E1-293B9C428684}">
            <xm:f>LEFT(T61,LEN("ALTO"))="ALTO"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45" operator="beginsWith" id="{4EC88250-4DB4-4E5C-B345-178067BE346A}">
            <xm:f>LEFT(T61,LEN("EXTREMO"))="EXTREMO"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T61:V66</xm:sqref>
        </x14:conditionalFormatting>
        <x14:conditionalFormatting xmlns:xm="http://schemas.microsoft.com/office/excel/2006/main">
          <x14:cfRule type="beginsWith" priority="138" operator="beginsWith" id="{750A8620-1CA2-4788-9352-AC0DBFBB439D}">
            <xm:f>LEFT(K67,LEN("ALTO"))="ALTO"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39" operator="beginsWith" id="{379FE793-CDDB-4819-87E9-4D02530F6EDA}">
            <xm:f>LEFT(K67,LEN("EXTREMO"))="EXTREMO"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K67:S72</xm:sqref>
        </x14:conditionalFormatting>
        <x14:conditionalFormatting xmlns:xm="http://schemas.microsoft.com/office/excel/2006/main">
          <x14:cfRule type="beginsWith" priority="134" operator="beginsWith" id="{B035BD2F-6B92-4A89-838B-507C57B5242C}">
            <xm:f>LEFT(K67,LEN("BAIXO"))="BAIXO"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135" operator="beginsWith" id="{3D852110-DB46-4E77-97C1-7ECECB6A4765}">
            <xm:f>LEFT(K67,LEN("MÉDIO"))="MÉDIO"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136" operator="beginsWith" id="{5C51B432-F24E-4DAD-AABD-4397F85C2576}">
            <xm:f>LEFT(K67,LEN("ALTO"))="ALTO"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37" operator="beginsWith" id="{16BE0F85-D534-4574-9ABF-B569CCDC43BA}">
            <xm:f>LEFT(K67,LEN("EXTREMO"))="EXTREMO"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K67:S72</xm:sqref>
        </x14:conditionalFormatting>
        <x14:conditionalFormatting xmlns:xm="http://schemas.microsoft.com/office/excel/2006/main">
          <x14:cfRule type="beginsWith" priority="128" operator="beginsWith" id="{9D865803-7443-4976-A9DA-A3CCD8E0639B}">
            <xm:f>LEFT(T67,LEN("BAIXO"))="BAIXO"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129" operator="beginsWith" id="{F07748A2-34F2-4EE1-ADFA-298D3097C5D1}">
            <xm:f>LEFT(T67,LEN("MÉDIO"))="MÉDIO"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130" operator="beginsWith" id="{F2D974B0-3D83-496B-B154-646A147B67F2}">
            <xm:f>LEFT(T67,LEN("ALTO"))="ALTO"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31" operator="beginsWith" id="{11A1CAA0-8612-4594-AFFF-66F721A9EEE3}">
            <xm:f>LEFT(T67,LEN("EXTREMO"))="EXTREMO"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T67:V72</xm:sqref>
        </x14:conditionalFormatting>
        <x14:conditionalFormatting xmlns:xm="http://schemas.microsoft.com/office/excel/2006/main">
          <x14:cfRule type="beginsWith" priority="132" operator="beginsWith" id="{99D6E2A1-A41E-4038-B7D1-421CFE8729AC}">
            <xm:f>LEFT(T67,LEN("ALTO"))="ALTO"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33" operator="beginsWith" id="{BACFCCA3-01A7-4D84-B7E6-5D6AA7298093}">
            <xm:f>LEFT(T67,LEN("EXTREMO"))="EXTREMO"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T67:V72</xm:sqref>
        </x14:conditionalFormatting>
        <x14:conditionalFormatting xmlns:xm="http://schemas.microsoft.com/office/excel/2006/main">
          <x14:cfRule type="beginsWith" priority="126" operator="beginsWith" id="{D5922719-9145-438F-AC50-35FDBF9D363F}">
            <xm:f>LEFT(K73,LEN("ALTO"))="ALTO"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27" operator="beginsWith" id="{BDD5FF1F-BA03-4314-8708-E48CC1CD2F25}">
            <xm:f>LEFT(K73,LEN("EXTREMO"))="EXTREMO"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K73:S78</xm:sqref>
        </x14:conditionalFormatting>
        <x14:conditionalFormatting xmlns:xm="http://schemas.microsoft.com/office/excel/2006/main">
          <x14:cfRule type="beginsWith" priority="122" operator="beginsWith" id="{A7B00D4A-531F-45E1-9BC1-DE5C608FB1C4}">
            <xm:f>LEFT(K73,LEN("BAIXO"))="BAIXO"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123" operator="beginsWith" id="{8F089FBE-2A80-4F2F-9813-A35BF373A623}">
            <xm:f>LEFT(K73,LEN("MÉDIO"))="MÉDIO"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124" operator="beginsWith" id="{ACCB8471-55B5-44F2-BFF3-97337342BB55}">
            <xm:f>LEFT(K73,LEN("ALTO"))="ALTO"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25" operator="beginsWith" id="{79AC2A81-F0C8-44FF-B42B-9712BEEB81C4}">
            <xm:f>LEFT(K73,LEN("EXTREMO"))="EXTREMO"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K73:S78</xm:sqref>
        </x14:conditionalFormatting>
        <x14:conditionalFormatting xmlns:xm="http://schemas.microsoft.com/office/excel/2006/main">
          <x14:cfRule type="beginsWith" priority="116" operator="beginsWith" id="{E158F127-07D9-43C3-9D2E-4229CEBD484F}">
            <xm:f>LEFT(T73,LEN("BAIXO"))="BAIXO"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117" operator="beginsWith" id="{DE5DEEA9-89C1-4EFA-8E00-663CBB3F29D8}">
            <xm:f>LEFT(T73,LEN("MÉDIO"))="MÉDIO"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118" operator="beginsWith" id="{06557A41-9C35-4B78-8DF0-0390D7526C97}">
            <xm:f>LEFT(T73,LEN("ALTO"))="ALTO"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19" operator="beginsWith" id="{B95C5EA9-D8B5-4073-9538-2FCDDAFBCB56}">
            <xm:f>LEFT(T73,LEN("EXTREMO"))="EXTREMO"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T73:V78</xm:sqref>
        </x14:conditionalFormatting>
        <x14:conditionalFormatting xmlns:xm="http://schemas.microsoft.com/office/excel/2006/main">
          <x14:cfRule type="beginsWith" priority="120" operator="beginsWith" id="{8C0FC02E-9306-45E8-BDCC-E52E6ECA4312}">
            <xm:f>LEFT(T73,LEN("ALTO"))="ALTO"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21" operator="beginsWith" id="{1D65E84D-327E-43AA-A0ED-51B5AA6CC1B6}">
            <xm:f>LEFT(T73,LEN("EXTREMO"))="EXTREMO"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T73:V78</xm:sqref>
        </x14:conditionalFormatting>
        <x14:conditionalFormatting xmlns:xm="http://schemas.microsoft.com/office/excel/2006/main">
          <x14:cfRule type="beginsWith" priority="114" operator="beginsWith" id="{EE898E8E-3692-4D6E-9E2B-37DA5303013D}">
            <xm:f>LEFT(K79,LEN("ALTO"))="ALTO"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15" operator="beginsWith" id="{E2088A00-9192-4906-93E3-EA1DAABB72DA}">
            <xm:f>LEFT(K79,LEN("EXTREMO"))="EXTREMO"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K79:S84</xm:sqref>
        </x14:conditionalFormatting>
        <x14:conditionalFormatting xmlns:xm="http://schemas.microsoft.com/office/excel/2006/main">
          <x14:cfRule type="beginsWith" priority="110" operator="beginsWith" id="{01B3995D-42B5-4994-B4F2-444BBBDF515D}">
            <xm:f>LEFT(K79,LEN("BAIXO"))="BAIXO"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111" operator="beginsWith" id="{B6EF0CD6-370B-4CB2-8FA1-9E602BF676B0}">
            <xm:f>LEFT(K79,LEN("MÉDIO"))="MÉDIO"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112" operator="beginsWith" id="{0D11113B-7EBA-4656-9D49-3B0EB23B161D}">
            <xm:f>LEFT(K79,LEN("ALTO"))="ALTO"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13" operator="beginsWith" id="{F0BE3D7E-4B4B-4AA9-A0C3-D5FBEACA0DD9}">
            <xm:f>LEFT(K79,LEN("EXTREMO"))="EXTREMO"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K79:S84</xm:sqref>
        </x14:conditionalFormatting>
        <x14:conditionalFormatting xmlns:xm="http://schemas.microsoft.com/office/excel/2006/main">
          <x14:cfRule type="beginsWith" priority="104" operator="beginsWith" id="{233116F4-C29C-4076-9775-C7DAFE199467}">
            <xm:f>LEFT(T79,LEN("BAIXO"))="BAIXO"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105" operator="beginsWith" id="{BE9258A5-DBE3-4BC3-81C8-C43E6370BB6D}">
            <xm:f>LEFT(T79,LEN("MÉDIO"))="MÉDIO"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106" operator="beginsWith" id="{22ED8E4D-8B7D-49BA-8124-A959753F8419}">
            <xm:f>LEFT(T79,LEN("ALTO"))="ALTO"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07" operator="beginsWith" id="{49865DD7-DBF8-4287-BC02-83B6C8267B2B}">
            <xm:f>LEFT(T79,LEN("EXTREMO"))="EXTREMO"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T79:V84</xm:sqref>
        </x14:conditionalFormatting>
        <x14:conditionalFormatting xmlns:xm="http://schemas.microsoft.com/office/excel/2006/main">
          <x14:cfRule type="beginsWith" priority="108" operator="beginsWith" id="{46B2A774-A4B5-4C65-8161-8AF448165808}">
            <xm:f>LEFT(T79,LEN("ALTO"))="ALTO"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09" operator="beginsWith" id="{1F107CA1-7FE3-498A-8B76-6BB909A8029F}">
            <xm:f>LEFT(T79,LEN("EXTREMO"))="EXTREMO"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T79:V84</xm:sqref>
        </x14:conditionalFormatting>
        <x14:conditionalFormatting xmlns:xm="http://schemas.microsoft.com/office/excel/2006/main">
          <x14:cfRule type="beginsWith" priority="102" operator="beginsWith" id="{5C835D71-FC9E-4ED8-9A4F-80088A576829}">
            <xm:f>LEFT(K85,LEN("ALTO"))="ALTO"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03" operator="beginsWith" id="{EB847352-156C-4AB2-8BA7-FC8741E67B9E}">
            <xm:f>LEFT(K85,LEN("EXTREMO"))="EXTREMO"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K85:S90</xm:sqref>
        </x14:conditionalFormatting>
        <x14:conditionalFormatting xmlns:xm="http://schemas.microsoft.com/office/excel/2006/main">
          <x14:cfRule type="beginsWith" priority="98" operator="beginsWith" id="{02DA1724-C341-4B76-86CE-696C6D827450}">
            <xm:f>LEFT(K85,LEN("BAIXO"))="BAIXO"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99" operator="beginsWith" id="{816470B6-7E76-41FD-8BFD-3197D627E781}">
            <xm:f>LEFT(K85,LEN("MÉDIO"))="MÉDIO"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100" operator="beginsWith" id="{9B03CAFD-C75A-46B6-8693-7A8E216C221C}">
            <xm:f>LEFT(K85,LEN("ALTO"))="ALTO"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101" operator="beginsWith" id="{7737CEE1-F78D-4046-9CC4-CD19A0177130}">
            <xm:f>LEFT(K85,LEN("EXTREMO"))="EXTREMO"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K85:S90</xm:sqref>
        </x14:conditionalFormatting>
        <x14:conditionalFormatting xmlns:xm="http://schemas.microsoft.com/office/excel/2006/main">
          <x14:cfRule type="beginsWith" priority="92" operator="beginsWith" id="{21113AA1-0C66-49C0-ADC7-AD20F46CE25F}">
            <xm:f>LEFT(T85,LEN("BAIXO"))="BAIXO"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93" operator="beginsWith" id="{F17DB672-6AFD-412D-BC8B-7725D1EE4AE9}">
            <xm:f>LEFT(T85,LEN("MÉDIO"))="MÉDIO"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94" operator="beginsWith" id="{9C535C17-68AD-48D9-8B5E-D62BE0860521}">
            <xm:f>LEFT(T85,LEN("ALTO"))="ALTO"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95" operator="beginsWith" id="{757D8862-4482-41CD-9271-0DEC5C192A32}">
            <xm:f>LEFT(T85,LEN("EXTREMO"))="EXTREMO"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T85:V90</xm:sqref>
        </x14:conditionalFormatting>
        <x14:conditionalFormatting xmlns:xm="http://schemas.microsoft.com/office/excel/2006/main">
          <x14:cfRule type="beginsWith" priority="96" operator="beginsWith" id="{DC9F680E-EA4E-4AD8-8552-BD7D104C0EF4}">
            <xm:f>LEFT(T85,LEN("ALTO"))="ALTO"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97" operator="beginsWith" id="{44085BF2-5F0D-49B2-86EA-B97ECC9B74CD}">
            <xm:f>LEFT(T85,LEN("EXTREMO"))="EXTREMO"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T85:V90</xm:sqref>
        </x14:conditionalFormatting>
        <x14:conditionalFormatting xmlns:xm="http://schemas.microsoft.com/office/excel/2006/main">
          <x14:cfRule type="beginsWith" priority="90" operator="beginsWith" id="{33EDAE6C-CDA0-4588-A194-BF0D56913256}">
            <xm:f>LEFT(K91,LEN("ALTO"))="ALTO"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91" operator="beginsWith" id="{62694383-FF0B-43F4-A13A-6E4DAFC60509}">
            <xm:f>LEFT(K91,LEN("EXTREMO"))="EXTREMO"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K91:S96</xm:sqref>
        </x14:conditionalFormatting>
        <x14:conditionalFormatting xmlns:xm="http://schemas.microsoft.com/office/excel/2006/main">
          <x14:cfRule type="beginsWith" priority="86" operator="beginsWith" id="{AA7BF900-B711-439B-95F7-07977E519125}">
            <xm:f>LEFT(K91,LEN("BAIXO"))="BAIXO"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87" operator="beginsWith" id="{49350EE9-BD92-4FCE-8A97-FF1B8180D8DC}">
            <xm:f>LEFT(K91,LEN("MÉDIO"))="MÉDIO"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88" operator="beginsWith" id="{4AA56329-E45D-4AF8-ADD7-E123BEB7F4F6}">
            <xm:f>LEFT(K91,LEN("ALTO"))="ALTO"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89" operator="beginsWith" id="{DB55CE47-5465-4252-8092-9BA40DDE1FB0}">
            <xm:f>LEFT(K91,LEN("EXTREMO"))="EXTREMO"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K91:S96</xm:sqref>
        </x14:conditionalFormatting>
        <x14:conditionalFormatting xmlns:xm="http://schemas.microsoft.com/office/excel/2006/main">
          <x14:cfRule type="beginsWith" priority="80" operator="beginsWith" id="{D71E4EA7-5C43-4C1C-8186-4904FD9A50AC}">
            <xm:f>LEFT(T91,LEN("BAIXO"))="BAIXO"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81" operator="beginsWith" id="{3C6E6DD9-4365-469D-B050-95B7949A6E69}">
            <xm:f>LEFT(T91,LEN("MÉDIO"))="MÉDIO"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82" operator="beginsWith" id="{03145ACF-5382-4930-9F7A-E280A588824E}">
            <xm:f>LEFT(T91,LEN("ALTO"))="ALTO"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83" operator="beginsWith" id="{4B0BA81E-E1E5-4D73-918D-72D867B214BC}">
            <xm:f>LEFT(T91,LEN("EXTREMO"))="EXTREMO"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T91:V96</xm:sqref>
        </x14:conditionalFormatting>
        <x14:conditionalFormatting xmlns:xm="http://schemas.microsoft.com/office/excel/2006/main">
          <x14:cfRule type="beginsWith" priority="84" operator="beginsWith" id="{5CBB8004-B6E8-47CD-8571-963E05A1FFC4}">
            <xm:f>LEFT(T91,LEN("ALTO"))="ALTO"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85" operator="beginsWith" id="{38F008DE-4F64-4BB8-B09A-9479481AB0B9}">
            <xm:f>LEFT(T91,LEN("EXTREMO"))="EXTREMO"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T91:V96</xm:sqref>
        </x14:conditionalFormatting>
        <x14:conditionalFormatting xmlns:xm="http://schemas.microsoft.com/office/excel/2006/main">
          <x14:cfRule type="beginsWith" priority="78" operator="beginsWith" id="{DB3FCAAA-8A6B-4466-8F0D-1ABE6C4F1E5A}">
            <xm:f>LEFT(K97,LEN("ALTO"))="ALTO"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79" operator="beginsWith" id="{8659801F-BBDF-4D1F-8082-C34A4BEB3AD8}">
            <xm:f>LEFT(K97,LEN("EXTREMO"))="EXTREMO"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K97:S102</xm:sqref>
        </x14:conditionalFormatting>
        <x14:conditionalFormatting xmlns:xm="http://schemas.microsoft.com/office/excel/2006/main">
          <x14:cfRule type="beginsWith" priority="74" operator="beginsWith" id="{DB828162-8CCF-4FDB-840D-82973432D992}">
            <xm:f>LEFT(K97,LEN("BAIXO"))="BAIXO"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75" operator="beginsWith" id="{7DEBAB1D-667E-4F25-A168-579E40DAFD83}">
            <xm:f>LEFT(K97,LEN("MÉDIO"))="MÉDIO"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76" operator="beginsWith" id="{B7C35337-830F-4DD4-917D-EF357CD8B414}">
            <xm:f>LEFT(K97,LEN("ALTO"))="ALTO"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77" operator="beginsWith" id="{8E42F2E5-7B24-4BD8-AD5C-3F9385BC1468}">
            <xm:f>LEFT(K97,LEN("EXTREMO"))="EXTREMO"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K97:S102</xm:sqref>
        </x14:conditionalFormatting>
        <x14:conditionalFormatting xmlns:xm="http://schemas.microsoft.com/office/excel/2006/main">
          <x14:cfRule type="beginsWith" priority="68" operator="beginsWith" id="{978821FA-D9EF-4112-92D6-942A5AFF9A6B}">
            <xm:f>LEFT(T97,LEN("BAIXO"))="BAIXO"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69" operator="beginsWith" id="{F709A721-B93F-4262-B3DD-4D97F2590BEE}">
            <xm:f>LEFT(T97,LEN("MÉDIO"))="MÉDIO"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70" operator="beginsWith" id="{7F27EB0A-1A45-482E-84F4-1694289DB51B}">
            <xm:f>LEFT(T97,LEN("ALTO"))="ALTO"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71" operator="beginsWith" id="{7A301884-A933-4C35-BAC4-35E5FA04694F}">
            <xm:f>LEFT(T97,LEN("EXTREMO"))="EXTREMO"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T97:V102</xm:sqref>
        </x14:conditionalFormatting>
        <x14:conditionalFormatting xmlns:xm="http://schemas.microsoft.com/office/excel/2006/main">
          <x14:cfRule type="beginsWith" priority="72" operator="beginsWith" id="{FB3CB377-EF37-4B71-BAFD-3C206D97A7F3}">
            <xm:f>LEFT(T97,LEN("ALTO"))="ALTO"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73" operator="beginsWith" id="{8ED2FD68-8418-408B-BC26-BDEE326461F8}">
            <xm:f>LEFT(T97,LEN("EXTREMO"))="EXTREMO"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T97:V102</xm:sqref>
        </x14:conditionalFormatting>
        <x14:conditionalFormatting xmlns:xm="http://schemas.microsoft.com/office/excel/2006/main">
          <x14:cfRule type="beginsWith" priority="66" operator="beginsWith" id="{5FE10787-5846-47B5-914F-009A6F4F3695}">
            <xm:f>LEFT(K103,LEN("ALTO"))="ALTO"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67" operator="beginsWith" id="{7CF31D18-5179-442E-8268-911F96CF8201}">
            <xm:f>LEFT(K103,LEN("EXTREMO"))="EXTREMO"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K103:S108</xm:sqref>
        </x14:conditionalFormatting>
        <x14:conditionalFormatting xmlns:xm="http://schemas.microsoft.com/office/excel/2006/main">
          <x14:cfRule type="beginsWith" priority="62" operator="beginsWith" id="{65AC7FE0-D40E-4278-99DD-4A5EFA43A831}">
            <xm:f>LEFT(K103,LEN("BAIXO"))="BAIXO"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63" operator="beginsWith" id="{408E1A60-FACC-4428-B353-8B6A2E034686}">
            <xm:f>LEFT(K103,LEN("MÉDIO"))="MÉDIO"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64" operator="beginsWith" id="{A02AD2CC-B4F4-4F34-A650-04B4DB73CE27}">
            <xm:f>LEFT(K103,LEN("ALTO"))="ALTO"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65" operator="beginsWith" id="{75B15BEB-7901-4BBC-B1C9-DED5154F1959}">
            <xm:f>LEFT(K103,LEN("EXTREMO"))="EXTREMO"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K103:S108</xm:sqref>
        </x14:conditionalFormatting>
        <x14:conditionalFormatting xmlns:xm="http://schemas.microsoft.com/office/excel/2006/main">
          <x14:cfRule type="beginsWith" priority="56" operator="beginsWith" id="{D23A12EF-5957-40FC-B6EB-C8D6AFDA809C}">
            <xm:f>LEFT(T103,LEN("BAIXO"))="BAIXO"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57" operator="beginsWith" id="{C3D138DB-102B-48D0-91AC-12AFBD5A561F}">
            <xm:f>LEFT(T103,LEN("MÉDIO"))="MÉDIO"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58" operator="beginsWith" id="{2C26DD2E-C41F-4161-B057-D733BBCAE4CB}">
            <xm:f>LEFT(T103,LEN("ALTO"))="ALTO"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59" operator="beginsWith" id="{BE367BA8-BC74-4A02-9BBE-37BFFFFD635E}">
            <xm:f>LEFT(T103,LEN("EXTREMO"))="EXTREMO"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T103:V108</xm:sqref>
        </x14:conditionalFormatting>
        <x14:conditionalFormatting xmlns:xm="http://schemas.microsoft.com/office/excel/2006/main">
          <x14:cfRule type="beginsWith" priority="60" operator="beginsWith" id="{B1012146-A9D3-48EF-BF93-2434FC88C5E7}">
            <xm:f>LEFT(T103,LEN("ALTO"))="ALTO"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61" operator="beginsWith" id="{469D6345-07FD-4D09-BE1C-EC4BE414AFD1}">
            <xm:f>LEFT(T103,LEN("EXTREMO"))="EXTREMO"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T103:V108</xm:sqref>
        </x14:conditionalFormatting>
        <x14:conditionalFormatting xmlns:xm="http://schemas.microsoft.com/office/excel/2006/main">
          <x14:cfRule type="beginsWith" priority="54" operator="beginsWith" id="{4F49FD9B-31CE-4180-8EE3-1B337ABD04DC}">
            <xm:f>LEFT(K109,LEN("ALTO"))="ALTO"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55" operator="beginsWith" id="{2A0A26F9-4AC6-49B3-B2F4-B85DC2FF2408}">
            <xm:f>LEFT(K109,LEN("EXTREMO"))="EXTREMO"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K109:S114</xm:sqref>
        </x14:conditionalFormatting>
        <x14:conditionalFormatting xmlns:xm="http://schemas.microsoft.com/office/excel/2006/main">
          <x14:cfRule type="beginsWith" priority="50" operator="beginsWith" id="{31B8F050-2C02-4F89-9E6B-73E361F193B0}">
            <xm:f>LEFT(K109,LEN("BAIXO"))="BAIXO"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51" operator="beginsWith" id="{5C702311-9D4D-4F13-B8AA-DBE69F9140B1}">
            <xm:f>LEFT(K109,LEN("MÉDIO"))="MÉDIO"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52" operator="beginsWith" id="{6100729C-DDBC-4007-B69A-9FEBF8805998}">
            <xm:f>LEFT(K109,LEN("ALTO"))="ALTO"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53" operator="beginsWith" id="{C97245D6-D07A-4DFC-BAB0-742445069C4B}">
            <xm:f>LEFT(K109,LEN("EXTREMO"))="EXTREMO"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K109:S114</xm:sqref>
        </x14:conditionalFormatting>
        <x14:conditionalFormatting xmlns:xm="http://schemas.microsoft.com/office/excel/2006/main">
          <x14:cfRule type="beginsWith" priority="44" operator="beginsWith" id="{8AB1A174-206D-426C-825C-8FA1ABFE400C}">
            <xm:f>LEFT(T109,LEN("BAIXO"))="BAIXO"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45" operator="beginsWith" id="{7A3F01F6-ABBC-4BBF-8A3A-8BB45AA91DFF}">
            <xm:f>LEFT(T109,LEN("MÉDIO"))="MÉDIO"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46" operator="beginsWith" id="{7DDEE5EC-4AE0-4857-9631-7D0595BFDB49}">
            <xm:f>LEFT(T109,LEN("ALTO"))="ALTO"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47" operator="beginsWith" id="{EBBDEBAB-EBF1-4F76-976C-0F4A68ADF75E}">
            <xm:f>LEFT(T109,LEN("EXTREMO"))="EXTREMO"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T109:V114</xm:sqref>
        </x14:conditionalFormatting>
        <x14:conditionalFormatting xmlns:xm="http://schemas.microsoft.com/office/excel/2006/main">
          <x14:cfRule type="beginsWith" priority="48" operator="beginsWith" id="{66195E6E-0782-463C-8CD0-75CCEC19CCC5}">
            <xm:f>LEFT(T109,LEN("ALTO"))="ALTO"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49" operator="beginsWith" id="{E9CFE3C5-AED9-4CB7-B331-B2872862ED95}">
            <xm:f>LEFT(T109,LEN("EXTREMO"))="EXTREMO"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T109:V114</xm:sqref>
        </x14:conditionalFormatting>
        <x14:conditionalFormatting xmlns:xm="http://schemas.microsoft.com/office/excel/2006/main">
          <x14:cfRule type="beginsWith" priority="42" operator="beginsWith" id="{210527EE-670F-4706-A938-72444233433F}">
            <xm:f>LEFT(K115,LEN("ALTO"))="ALTO"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43" operator="beginsWith" id="{0FF0099D-D289-4CE7-B73A-90F8C615D9B7}">
            <xm:f>LEFT(K115,LEN("EXTREMO"))="EXTREMO"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K115:S120</xm:sqref>
        </x14:conditionalFormatting>
        <x14:conditionalFormatting xmlns:xm="http://schemas.microsoft.com/office/excel/2006/main">
          <x14:cfRule type="beginsWith" priority="38" operator="beginsWith" id="{F8A28AFC-E3BE-4977-A665-63D7A4A55DCC}">
            <xm:f>LEFT(K115,LEN("BAIXO"))="BAIXO"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39" operator="beginsWith" id="{53E67963-CD66-4954-9479-21415FD7DC73}">
            <xm:f>LEFT(K115,LEN("MÉDIO"))="MÉDIO"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40" operator="beginsWith" id="{715DA6E8-A7AC-4C28-9C71-FCC2C3CFA487}">
            <xm:f>LEFT(K115,LEN("ALTO"))="ALTO"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41" operator="beginsWith" id="{9FC39CE0-8A5B-4D62-B0C9-1E62A2247FFB}">
            <xm:f>LEFT(K115,LEN("EXTREMO"))="EXTREMO"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K115:S120</xm:sqref>
        </x14:conditionalFormatting>
        <x14:conditionalFormatting xmlns:xm="http://schemas.microsoft.com/office/excel/2006/main">
          <x14:cfRule type="beginsWith" priority="32" operator="beginsWith" id="{5C5FF754-E607-4056-A6DE-F10DC624CFD2}">
            <xm:f>LEFT(T115,LEN("BAIXO"))="BAIXO"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33" operator="beginsWith" id="{0964B27F-F088-4F03-BDC7-CF372F84B47A}">
            <xm:f>LEFT(T115,LEN("MÉDIO"))="MÉDIO"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34" operator="beginsWith" id="{453B4855-9532-4BD7-B38B-4491079BF57B}">
            <xm:f>LEFT(T115,LEN("ALTO"))="ALTO"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35" operator="beginsWith" id="{A6EA9823-6B39-4AB6-A773-110E3B8C4731}">
            <xm:f>LEFT(T115,LEN("EXTREMO"))="EXTREMO"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T115:V120</xm:sqref>
        </x14:conditionalFormatting>
        <x14:conditionalFormatting xmlns:xm="http://schemas.microsoft.com/office/excel/2006/main">
          <x14:cfRule type="beginsWith" priority="36" operator="beginsWith" id="{CA8020B9-DBE3-40EB-A4D3-9A7A56DB1F00}">
            <xm:f>LEFT(T115,LEN("ALTO"))="ALTO"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37" operator="beginsWith" id="{752824EE-A3E5-49E9-B4A9-6DF3DD1AFB77}">
            <xm:f>LEFT(T115,LEN("EXTREMO"))="EXTREMO"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T115:V120</xm:sqref>
        </x14:conditionalFormatting>
        <x14:conditionalFormatting xmlns:xm="http://schemas.microsoft.com/office/excel/2006/main">
          <x14:cfRule type="beginsWith" priority="30" operator="beginsWith" id="{49095663-3287-4E40-B936-984A683C1F0B}">
            <xm:f>LEFT(K121,LEN("ALTO"))="ALTO"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31" operator="beginsWith" id="{3265984E-749C-4F59-AE17-06DF8A5B537B}">
            <xm:f>LEFT(K121,LEN("EXTREMO"))="EXTREMO"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K121:S125</xm:sqref>
        </x14:conditionalFormatting>
        <x14:conditionalFormatting xmlns:xm="http://schemas.microsoft.com/office/excel/2006/main">
          <x14:cfRule type="beginsWith" priority="26" operator="beginsWith" id="{885BA38D-826E-405B-A1A4-E5FD0DB6EC78}">
            <xm:f>LEFT(K121,LEN("BAIXO"))="BAIXO"</xm:f>
            <xm:f>"BAIXO"</xm:f>
            <x14:dxf>
              <fill>
                <patternFill>
                  <bgColor rgb="FF00B050"/>
                </patternFill>
              </fill>
            </x14:dxf>
          </x14:cfRule>
          <x14:cfRule type="beginsWith" priority="27" operator="beginsWith" id="{DE2F9801-F3BA-4B8B-9D4D-D5ABD2CBB60C}">
            <xm:f>LEFT(K121,LEN("MÉDIO"))="MÉDIO"</xm:f>
            <xm:f>"MÉDIO"</xm:f>
            <x14:dxf>
              <fill>
                <patternFill>
                  <bgColor rgb="FFFFFF00"/>
                </patternFill>
              </fill>
            </x14:dxf>
          </x14:cfRule>
          <x14:cfRule type="beginsWith" priority="28" operator="beginsWith" id="{FC73BE22-4396-4BCF-A3CE-DAA25C9C50FD}">
            <xm:f>LEFT(K121,LEN("ALTO"))="ALTO"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29" operator="beginsWith" id="{DE2E3833-E56A-46A4-97BA-556DB75D5501}">
            <xm:f>LEFT(K121,LEN("EXTREMO"))="EXTREMO"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K121:S125</xm:sqref>
        </x14:conditionalFormatting>
        <x14:conditionalFormatting xmlns:xm="http://schemas.microsoft.com/office/excel/2006/main">
          <x14:cfRule type="beginsWith" priority="24" operator="beginsWith" id="{D5B301DB-80EC-4576-A1D7-991AAEC92CFE}">
            <xm:f>LEFT(T121,LEN("ALTO"))="ALTO"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beginsWith" priority="25" operator="beginsWith" id="{19566F6C-1775-44D5-AB97-85CF818670CD}">
            <xm:f>LEFT(T121,LEN("EXTREMO"))="EXTREMO"</xm:f>
            <xm:f>"EXTREMO"</xm:f>
            <x14:dxf>
              <fill>
                <patternFill>
                  <bgColor rgb="FFFF0000"/>
                </patternFill>
              </fill>
            </x14:dxf>
          </x14:cfRule>
          <xm:sqref>T121:V125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'EFICÁCIA DO CONTROLE'!$B$3:$B$7</xm:f>
          </x14:formula1>
          <xm:sqref>O7:O125 L7:L125 R7:R125 U7:U125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C23"/>
  <sheetViews>
    <sheetView showGridLines="0" workbookViewId="0">
      <selection activeCell="C9" sqref="C9"/>
    </sheetView>
  </sheetViews>
  <sheetFormatPr defaultRowHeight="15" x14ac:dyDescent="0.25"/>
  <cols>
    <col min="2" max="2" width="47.5703125" customWidth="1"/>
    <col min="3" max="3" width="45.85546875" customWidth="1"/>
  </cols>
  <sheetData>
    <row r="2" spans="2:3" ht="15.75" thickBot="1" x14ac:dyDescent="0.3"/>
    <row r="3" spans="2:3" ht="15.75" thickBot="1" x14ac:dyDescent="0.3">
      <c r="B3" s="130" t="s">
        <v>124</v>
      </c>
      <c r="C3" s="131" t="s">
        <v>125</v>
      </c>
    </row>
    <row r="4" spans="2:3" x14ac:dyDescent="0.25">
      <c r="B4" s="132" t="s">
        <v>126</v>
      </c>
      <c r="C4" s="133" t="s">
        <v>127</v>
      </c>
    </row>
    <row r="5" spans="2:3" x14ac:dyDescent="0.25">
      <c r="B5" s="134" t="s">
        <v>128</v>
      </c>
      <c r="C5" s="135" t="s">
        <v>129</v>
      </c>
    </row>
    <row r="6" spans="2:3" ht="30.75" thickBot="1" x14ac:dyDescent="0.3">
      <c r="B6" s="136" t="s">
        <v>130</v>
      </c>
      <c r="C6" s="137" t="s">
        <v>131</v>
      </c>
    </row>
    <row r="7" spans="2:3" x14ac:dyDescent="0.25">
      <c r="B7" s="132" t="s">
        <v>132</v>
      </c>
      <c r="C7" s="133" t="s">
        <v>133</v>
      </c>
    </row>
    <row r="8" spans="2:3" x14ac:dyDescent="0.25">
      <c r="B8" s="134" t="s">
        <v>134</v>
      </c>
      <c r="C8" s="135" t="s">
        <v>135</v>
      </c>
    </row>
    <row r="9" spans="2:3" x14ac:dyDescent="0.25">
      <c r="B9" s="134" t="s">
        <v>136</v>
      </c>
      <c r="C9" s="135" t="s">
        <v>137</v>
      </c>
    </row>
    <row r="10" spans="2:3" ht="30.75" thickBot="1" x14ac:dyDescent="0.3">
      <c r="B10" s="136" t="s">
        <v>138</v>
      </c>
      <c r="C10" s="137" t="s">
        <v>139</v>
      </c>
    </row>
    <row r="11" spans="2:3" x14ac:dyDescent="0.25">
      <c r="B11" s="132" t="s">
        <v>140</v>
      </c>
      <c r="C11" s="133" t="s">
        <v>141</v>
      </c>
    </row>
    <row r="12" spans="2:3" x14ac:dyDescent="0.25">
      <c r="B12" s="134" t="s">
        <v>142</v>
      </c>
      <c r="C12" s="135" t="s">
        <v>143</v>
      </c>
    </row>
    <row r="13" spans="2:3" x14ac:dyDescent="0.25">
      <c r="B13" s="134" t="s">
        <v>144</v>
      </c>
      <c r="C13" s="135" t="s">
        <v>145</v>
      </c>
    </row>
    <row r="14" spans="2:3" ht="30" x14ac:dyDescent="0.25">
      <c r="B14" s="134" t="s">
        <v>146</v>
      </c>
      <c r="C14" s="138"/>
    </row>
    <row r="15" spans="2:3" ht="30.75" thickBot="1" x14ac:dyDescent="0.3">
      <c r="B15" s="136" t="s">
        <v>147</v>
      </c>
      <c r="C15" s="139"/>
    </row>
    <row r="16" spans="2:3" x14ac:dyDescent="0.25">
      <c r="B16" s="132" t="s">
        <v>148</v>
      </c>
      <c r="C16" s="133" t="s">
        <v>149</v>
      </c>
    </row>
    <row r="17" spans="2:3" x14ac:dyDescent="0.25">
      <c r="B17" s="134" t="s">
        <v>150</v>
      </c>
      <c r="C17" s="135" t="s">
        <v>151</v>
      </c>
    </row>
    <row r="18" spans="2:3" ht="30" x14ac:dyDescent="0.25">
      <c r="B18" s="134" t="s">
        <v>152</v>
      </c>
      <c r="C18" s="138"/>
    </row>
    <row r="19" spans="2:3" ht="30.75" thickBot="1" x14ac:dyDescent="0.3">
      <c r="B19" s="136" t="s">
        <v>153</v>
      </c>
      <c r="C19" s="139"/>
    </row>
    <row r="20" spans="2:3" x14ac:dyDescent="0.25">
      <c r="B20" s="132" t="s">
        <v>154</v>
      </c>
      <c r="C20" s="133" t="s">
        <v>155</v>
      </c>
    </row>
    <row r="21" spans="2:3" ht="30.75" thickBot="1" x14ac:dyDescent="0.3">
      <c r="B21" s="136" t="s">
        <v>156</v>
      </c>
      <c r="C21" s="137" t="s">
        <v>157</v>
      </c>
    </row>
    <row r="22" spans="2:3" x14ac:dyDescent="0.25">
      <c r="B22" s="132" t="s">
        <v>158</v>
      </c>
      <c r="C22" s="184"/>
    </row>
    <row r="23" spans="2:3" ht="15.75" thickBot="1" x14ac:dyDescent="0.3">
      <c r="B23" s="136" t="s">
        <v>159</v>
      </c>
      <c r="C23" s="185"/>
    </row>
  </sheetData>
  <mergeCells count="1">
    <mergeCell ref="C22:C2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"/>
  <sheetViews>
    <sheetView showGridLines="0" workbookViewId="0">
      <selection activeCell="E26" sqref="E2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showGridLines="0" workbookViewId="0">
      <selection activeCell="AT29" sqref="AT29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F7"/>
  <sheetViews>
    <sheetView showGridLines="0" workbookViewId="0">
      <selection activeCell="D4" sqref="D4:F4"/>
    </sheetView>
  </sheetViews>
  <sheetFormatPr defaultRowHeight="15" x14ac:dyDescent="0.25"/>
  <cols>
    <col min="2" max="2" width="13.7109375" customWidth="1"/>
    <col min="3" max="3" width="29" customWidth="1"/>
    <col min="6" max="6" width="34.28515625" customWidth="1"/>
  </cols>
  <sheetData>
    <row r="3" spans="2:6" ht="58.5" customHeight="1" x14ac:dyDescent="0.25">
      <c r="B3" s="3" t="s">
        <v>16</v>
      </c>
      <c r="C3" s="3" t="s">
        <v>17</v>
      </c>
      <c r="D3" s="186" t="s">
        <v>18</v>
      </c>
      <c r="E3" s="186"/>
      <c r="F3" s="186"/>
    </row>
    <row r="4" spans="2:6" ht="80.099999999999994" customHeight="1" x14ac:dyDescent="0.25">
      <c r="B4" s="4" t="s">
        <v>19</v>
      </c>
      <c r="C4" s="5" t="s">
        <v>20</v>
      </c>
      <c r="D4" s="187" t="s">
        <v>21</v>
      </c>
      <c r="E4" s="187"/>
      <c r="F4" s="187"/>
    </row>
    <row r="5" spans="2:6" ht="80.099999999999994" customHeight="1" x14ac:dyDescent="0.25">
      <c r="B5" s="6" t="s">
        <v>22</v>
      </c>
      <c r="C5" s="7" t="s">
        <v>23</v>
      </c>
      <c r="D5" s="188" t="s">
        <v>24</v>
      </c>
      <c r="E5" s="188"/>
      <c r="F5" s="188"/>
    </row>
    <row r="6" spans="2:6" ht="80.099999999999994" customHeight="1" x14ac:dyDescent="0.25">
      <c r="B6" s="8" t="s">
        <v>25</v>
      </c>
      <c r="C6" s="5" t="s">
        <v>26</v>
      </c>
      <c r="D6" s="187" t="s">
        <v>27</v>
      </c>
      <c r="E6" s="187"/>
      <c r="F6" s="187"/>
    </row>
    <row r="7" spans="2:6" ht="80.099999999999994" customHeight="1" x14ac:dyDescent="0.25">
      <c r="B7" s="9" t="s">
        <v>28</v>
      </c>
      <c r="C7" s="7" t="s">
        <v>29</v>
      </c>
      <c r="D7" s="188" t="s">
        <v>30</v>
      </c>
      <c r="E7" s="188"/>
      <c r="F7" s="188"/>
    </row>
  </sheetData>
  <mergeCells count="5">
    <mergeCell ref="D3:F3"/>
    <mergeCell ref="D4:F4"/>
    <mergeCell ref="D5:F5"/>
    <mergeCell ref="D6:F6"/>
    <mergeCell ref="D7:F7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3:C8"/>
  <sheetViews>
    <sheetView showGridLines="0" workbookViewId="0">
      <selection activeCell="C4" sqref="C4"/>
    </sheetView>
  </sheetViews>
  <sheetFormatPr defaultRowHeight="15" x14ac:dyDescent="0.25"/>
  <cols>
    <col min="2" max="2" width="41.28515625" customWidth="1"/>
    <col min="3" max="3" width="78.7109375" customWidth="1"/>
  </cols>
  <sheetData>
    <row r="3" spans="2:3" ht="58.5" customHeight="1" x14ac:dyDescent="0.25">
      <c r="B3" s="12" t="s">
        <v>49</v>
      </c>
      <c r="C3" s="12" t="s">
        <v>47</v>
      </c>
    </row>
    <row r="4" spans="2:3" ht="69.95" customHeight="1" x14ac:dyDescent="0.25">
      <c r="B4" s="11" t="s">
        <v>40</v>
      </c>
      <c r="C4" s="22" t="s">
        <v>95</v>
      </c>
    </row>
    <row r="5" spans="2:3" ht="69.95" customHeight="1" x14ac:dyDescent="0.25">
      <c r="B5" s="13" t="s">
        <v>39</v>
      </c>
      <c r="C5" s="14" t="s">
        <v>44</v>
      </c>
    </row>
    <row r="6" spans="2:3" ht="69.95" customHeight="1" x14ac:dyDescent="0.25">
      <c r="B6" s="11" t="s">
        <v>38</v>
      </c>
      <c r="C6" s="5" t="s">
        <v>45</v>
      </c>
    </row>
    <row r="7" spans="2:3" ht="69.95" customHeight="1" x14ac:dyDescent="0.25">
      <c r="B7" s="13" t="s">
        <v>37</v>
      </c>
      <c r="C7" s="23" t="s">
        <v>96</v>
      </c>
    </row>
    <row r="8" spans="2:3" ht="60.75" customHeight="1" x14ac:dyDescent="0.25">
      <c r="B8" s="189" t="s">
        <v>46</v>
      </c>
      <c r="C8" s="190"/>
    </row>
  </sheetData>
  <mergeCells count="1">
    <mergeCell ref="B8:C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C5"/>
  <sheetViews>
    <sheetView showGridLines="0" workbookViewId="0">
      <selection activeCell="G6" sqref="G6"/>
    </sheetView>
  </sheetViews>
  <sheetFormatPr defaultRowHeight="15" x14ac:dyDescent="0.25"/>
  <cols>
    <col min="2" max="2" width="41.28515625" customWidth="1"/>
    <col min="3" max="3" width="97.85546875" customWidth="1"/>
  </cols>
  <sheetData>
    <row r="2" spans="2:3" ht="27.75" customHeight="1" x14ac:dyDescent="0.25">
      <c r="B2" s="193" t="s">
        <v>50</v>
      </c>
      <c r="C2" s="194"/>
    </row>
    <row r="3" spans="2:3" ht="262.5" customHeight="1" x14ac:dyDescent="0.25">
      <c r="B3" s="191" t="s">
        <v>93</v>
      </c>
      <c r="C3" s="192"/>
    </row>
    <row r="5" spans="2:3" ht="16.5" x14ac:dyDescent="0.25">
      <c r="B5" s="195" t="s">
        <v>94</v>
      </c>
      <c r="C5" s="196"/>
    </row>
  </sheetData>
  <mergeCells count="3">
    <mergeCell ref="B3:C3"/>
    <mergeCell ref="B2:C2"/>
    <mergeCell ref="B5:C5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B1:D11"/>
  <sheetViews>
    <sheetView showGridLines="0" workbookViewId="0">
      <selection activeCell="C3" sqref="C3"/>
    </sheetView>
  </sheetViews>
  <sheetFormatPr defaultRowHeight="15" x14ac:dyDescent="0.25"/>
  <cols>
    <col min="2" max="2" width="45.140625" customWidth="1"/>
    <col min="3" max="3" width="103.28515625" customWidth="1"/>
    <col min="4" max="4" width="62.85546875" customWidth="1"/>
  </cols>
  <sheetData>
    <row r="1" spans="2:4" ht="5.25" customHeight="1" x14ac:dyDescent="0.25"/>
    <row r="2" spans="2:4" ht="1.5" customHeight="1" x14ac:dyDescent="0.25"/>
    <row r="3" spans="2:4" ht="36" customHeight="1" x14ac:dyDescent="0.25">
      <c r="B3" s="17" t="s">
        <v>84</v>
      </c>
      <c r="C3" s="17" t="s">
        <v>82</v>
      </c>
      <c r="D3" s="17" t="s">
        <v>85</v>
      </c>
    </row>
    <row r="4" spans="2:4" ht="54" x14ac:dyDescent="0.25">
      <c r="B4" s="15" t="s">
        <v>69</v>
      </c>
      <c r="C4" s="18" t="s">
        <v>81</v>
      </c>
      <c r="D4" s="18" t="s">
        <v>86</v>
      </c>
    </row>
    <row r="5" spans="2:4" ht="69.75" customHeight="1" x14ac:dyDescent="0.25">
      <c r="B5" s="16" t="s">
        <v>70</v>
      </c>
      <c r="C5" s="19" t="s">
        <v>83</v>
      </c>
      <c r="D5" s="19" t="s">
        <v>87</v>
      </c>
    </row>
    <row r="6" spans="2:4" ht="67.5" x14ac:dyDescent="0.25">
      <c r="B6" s="15" t="s">
        <v>71</v>
      </c>
      <c r="C6" s="20" t="s">
        <v>72</v>
      </c>
      <c r="D6" s="20"/>
    </row>
    <row r="7" spans="2:4" ht="67.5" x14ac:dyDescent="0.25">
      <c r="B7" s="16" t="s">
        <v>73</v>
      </c>
      <c r="C7" s="21" t="s">
        <v>74</v>
      </c>
      <c r="D7" s="19" t="s">
        <v>88</v>
      </c>
    </row>
    <row r="8" spans="2:4" ht="40.5" x14ac:dyDescent="0.25">
      <c r="B8" s="15" t="s">
        <v>75</v>
      </c>
      <c r="C8" s="18" t="s">
        <v>76</v>
      </c>
      <c r="D8" s="18"/>
    </row>
    <row r="9" spans="2:4" ht="40.5" x14ac:dyDescent="0.25">
      <c r="B9" s="16" t="s">
        <v>77</v>
      </c>
      <c r="C9" s="21" t="s">
        <v>78</v>
      </c>
      <c r="D9" s="19" t="s">
        <v>89</v>
      </c>
    </row>
    <row r="10" spans="2:4" ht="54" x14ac:dyDescent="0.25">
      <c r="B10" s="15" t="s">
        <v>79</v>
      </c>
      <c r="C10" s="18" t="s">
        <v>80</v>
      </c>
      <c r="D10" s="18" t="s">
        <v>90</v>
      </c>
    </row>
    <row r="11" spans="2:4" ht="97.5" customHeight="1" x14ac:dyDescent="0.25">
      <c r="B11" s="197" t="s">
        <v>91</v>
      </c>
      <c r="C11" s="198"/>
    </row>
  </sheetData>
  <mergeCells count="1">
    <mergeCell ref="B11:C1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2:D7"/>
  <sheetViews>
    <sheetView workbookViewId="0">
      <selection activeCell="B8" sqref="B8"/>
    </sheetView>
  </sheetViews>
  <sheetFormatPr defaultRowHeight="15" x14ac:dyDescent="0.25"/>
  <cols>
    <col min="2" max="2" width="15.85546875" customWidth="1"/>
    <col min="3" max="3" width="44.7109375" customWidth="1"/>
    <col min="4" max="4" width="31.85546875" customWidth="1"/>
  </cols>
  <sheetData>
    <row r="2" spans="2:4" ht="25.5" x14ac:dyDescent="0.25">
      <c r="B2" s="27" t="s">
        <v>99</v>
      </c>
      <c r="C2" s="27" t="s">
        <v>100</v>
      </c>
      <c r="D2" s="27" t="s">
        <v>101</v>
      </c>
    </row>
    <row r="3" spans="2:4" x14ac:dyDescent="0.25">
      <c r="B3" s="32" t="s">
        <v>108</v>
      </c>
      <c r="C3" s="24" t="s">
        <v>102</v>
      </c>
      <c r="D3" s="29">
        <v>1</v>
      </c>
    </row>
    <row r="4" spans="2:4" ht="38.25" x14ac:dyDescent="0.25">
      <c r="B4" s="33" t="s">
        <v>109</v>
      </c>
      <c r="C4" s="25" t="s">
        <v>103</v>
      </c>
      <c r="D4" s="30">
        <v>0.8</v>
      </c>
    </row>
    <row r="5" spans="2:4" ht="38.25" x14ac:dyDescent="0.25">
      <c r="B5" s="32" t="s">
        <v>110</v>
      </c>
      <c r="C5" s="26" t="s">
        <v>104</v>
      </c>
      <c r="D5" s="29">
        <v>0.6</v>
      </c>
    </row>
    <row r="6" spans="2:4" ht="38.25" x14ac:dyDescent="0.25">
      <c r="B6" s="33" t="s">
        <v>111</v>
      </c>
      <c r="C6" s="25" t="s">
        <v>105</v>
      </c>
      <c r="D6" s="30">
        <v>0.4</v>
      </c>
    </row>
    <row r="7" spans="2:4" ht="38.25" x14ac:dyDescent="0.25">
      <c r="B7" s="34" t="s">
        <v>112</v>
      </c>
      <c r="C7" s="28" t="s">
        <v>106</v>
      </c>
      <c r="D7" s="31">
        <v>0.2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4</vt:i4>
      </vt:variant>
    </vt:vector>
  </HeadingPairs>
  <TitlesOfParts>
    <vt:vector size="13" baseType="lpstr">
      <vt:lpstr>GERENCIAMENTO</vt:lpstr>
      <vt:lpstr>CONTEXTO TST</vt:lpstr>
      <vt:lpstr>PROBABILIDADE</vt:lpstr>
      <vt:lpstr>IMPACTO</vt:lpstr>
      <vt:lpstr>NÍVEL DO RISCO</vt:lpstr>
      <vt:lpstr>TIPO DE RESPOSTA</vt:lpstr>
      <vt:lpstr>CONTINGÊNCIA</vt:lpstr>
      <vt:lpstr>IDENTIFICAÇÃO DO RISCO</vt:lpstr>
      <vt:lpstr>EFICÁCIA DO CONTROLE</vt:lpstr>
      <vt:lpstr>Eficacia</vt:lpstr>
      <vt:lpstr>Negativo</vt:lpstr>
      <vt:lpstr>Positivo</vt:lpstr>
      <vt:lpstr>TipoRisco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TST</dc:creator>
  <cp:lastModifiedBy>C051340</cp:lastModifiedBy>
  <dcterms:created xsi:type="dcterms:W3CDTF">2015-02-27T16:09:11Z</dcterms:created>
  <dcterms:modified xsi:type="dcterms:W3CDTF">2018-09-27T19:09:23Z</dcterms:modified>
</cp:coreProperties>
</file>